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72.16.7.13\73水道サービス課\00_課共通\40_調査／報告／広報\01_外部機関からの調査もの\01_国・県、調査、通知\R7\経営比較分析表\3.6HP公開\"/>
    </mc:Choice>
  </mc:AlternateContent>
  <xr:revisionPtr revIDLastSave="0" documentId="13_ncr:1_{6C2884B1-C881-44D6-9FE4-3813057B549F}" xr6:coauthVersionLast="47" xr6:coauthVersionMax="47" xr10:uidLastSave="{00000000-0000-0000-0000-000000000000}"/>
  <workbookProtection workbookAlgorithmName="SHA-512" workbookHashValue="q5weRwDmRLxD7WuG3M+/dTb0NxwjNEqpCbQsDTLeLXTj3cleB01TTIm8SjhxXHvFw2m09CF8TfQNPn7ODCk26Q==" workbookSaltValue="D8afxQRlqnxnWKHldCRuB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Q6" i="5"/>
  <c r="P6" i="5"/>
  <c r="O6" i="5"/>
  <c r="I10" i="4" s="1"/>
  <c r="N6" i="5"/>
  <c r="M6" i="5"/>
  <c r="AD8" i="4" s="1"/>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F85" i="4"/>
  <c r="E85" i="4"/>
  <c r="BB10" i="4"/>
  <c r="AL10" i="4"/>
  <c r="W10" i="4"/>
  <c r="P10" i="4"/>
  <c r="B10" i="4"/>
  <c r="BB8" i="4"/>
  <c r="AL8" i="4"/>
  <c r="W8" i="4"/>
  <c r="P8" i="4"/>
  <c r="I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<sst xmlns="http://schemas.openxmlformats.org/spreadsheetml/2006/main" count="228" uniqueCount="112">
  <si>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</si>
  <si>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</si>
  <si>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</si>
  <si>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</si>
  <si>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</si>
  <si>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</si>
  <si>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</si>
  <si>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</si>
  <si>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</si>
  <si>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</si>
  <si>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</si>
  <si>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</si>
  <si>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</si>
  <si>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</si>
  <si>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</si>
  <si>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</si>
  <si>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</si>
  <si>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</si>
  <si>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</si>
  <si>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</si>
  <si>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</si>
  <si>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</si>
  <si>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</si>
  <si>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</si>
  <si>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</si>
  <si>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</si>
  <si>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</si>
  <si>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</si>
  <si>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</si>
  <si>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</si>
  <si>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</si>
  <si>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</si>
  <si>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</si>
  <si>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</si>
  <si>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</si>
  <si>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</si>
  <si>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</si>
  <si>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</si>
  <si>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</si>
  <si>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</si>
  <si>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</si>
  <si>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</si>
  <si>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</si>
  <si>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</si>
  <si>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</si>
  <si>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</si>
  <si>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</si>
  <si>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</si>
  <si>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</si>
  <si>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</si>
  <si>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</si>
  <si>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</si>
  <si>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</si>
  <si>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</si>
  <si>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</si>
  <si>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</si>
  <si>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</si>
  <si>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</si>
  <si>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</si>
  <si>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</si>
  <si>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</si>
  <si>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</si>
  <si>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</si>
  <si>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</si>
  <si>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</si>
  <si>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</si>
  <si>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</si>
  <si>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</si>
  <si>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</si>
  <si>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</si>
  <si>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</si>
  <si>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</si>
  <si>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</si>
  <si>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</si>
  <si>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</si>
  <si>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</si>
  <si>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</si>
  <si>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</si>
  <si>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</si>
  <si>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</si>
  <si>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</si>
  <si>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</si>
  <si>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</si>
  <si>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</si>
  <si>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</si>
  <si>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</si>
  <si>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</si>
  <si>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</si>
  <si>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</si>
  <si>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</si>
  <si>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</si>
  <si>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</si>
  <si>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東浦町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</si>
  <si>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</si>
  <si>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</si>
  <si>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</si>
  <si>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</si>
  <si>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</si>
  <si>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</si>
  <si>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</si>
  <si>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</si>
  <si>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</si>
  <si>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</si>
  <si>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</si>
  <si>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</si>
  <si>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</si>
  <si>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</si>
  <si>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</si>
  <si>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</si>
  <si>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①経常収支比率は100％以上かつ全国平均及び類似団体の平均値を上回っていますが、人口減少や節水型機器の普及等により減少傾向にあります。
②累積欠損金はありません。
③流動比率は令和４年度から６年度かけて固定資産への投資額を増やしたことにより減少しました。
④企業債残高対給水収益比率は平成10年度以降企業債の借り入れを行っていないため減少しています。
⑤料金回収率は100％以上かつ全国平均及び類似団体の平均値を上回っていますが給水収益の減少及び営業費用の増加により減少傾向にあります。
⑥給水原価は、類似団体と比較すると安価ではありますが、有収水量の減少、維持管理費の増加を見込んでおり、より経費削減に取り組む必要があります。
⑦施設利用率は全国平均及び類似団体の平均値を上回っており、良好な水準を維持しています。
⑧有収率は95％以上となっており良好な水準を維持しています。</t>
    <rPh sb="40" eb="44">
      <t>ジンコウゲンショウ</t>
    </rPh>
    <rPh sb="45" eb="50">
      <t>セッスイガタキキ</t>
    </rPh>
    <rPh sb="214" eb="216">
      <t>キュウスイ</t>
    </rPh>
    <rPh sb="216" eb="218">
      <t>シュウエキ</t>
    </rPh>
    <rPh sb="219" eb="221">
      <t>ゲンショウ</t>
    </rPh>
    <rPh sb="221" eb="222">
      <t>オヨ</t>
    </rPh>
    <rPh sb="223" eb="225">
      <t>エイギョウ</t>
    </rPh>
    <rPh sb="225" eb="227">
      <t>ヒヨウ</t>
    </rPh>
    <rPh sb="228" eb="230">
      <t>ゾウカ</t>
    </rPh>
    <rPh sb="261" eb="263">
      <t>アンカ</t>
    </rPh>
    <phoneticPr fontId="4"/>
  </si>
  <si>
    <t>　人口減少や節水機器の普及等の影響で水需要の増加を期待することは難しくなってきている一方で、施設の維持管理費や大規模災害に備えるための耐震化等の経費は増加する見込みです。
　こうした将来の事業環境を見据え、投資有価証券利息による営業外収益の確保、アウトソーシングによる業務の見直し等、より効率的な事業運営に努めるとともに、水道料金の適正化についても検討する必要があります。
　引き続き令和元年度策定の水道事業ビジョン、令和６年度に中間見直しを行った経営戦略を着実に実行し、安定的かつ持続的な事業運営に努めます。</t>
    <rPh sb="166" eb="169">
      <t>テキセイカ</t>
    </rPh>
    <rPh sb="192" eb="197">
      <t>レイワガンネンド</t>
    </rPh>
    <rPh sb="197" eb="199">
      <t>サクテイ</t>
    </rPh>
    <rPh sb="215" eb="217">
      <t>チュウカン</t>
    </rPh>
    <phoneticPr fontId="4"/>
  </si>
  <si>
    <t>①有形固定資産減価償却率は類似団体と比べ低い値になっていますが、布設替えにより更新され構築物等の未償却資産の増加はあるものの、機械及び装置等の償却は進んでいるため、上昇傾向にあります。
②管路経年化率は類似団体と比べ低い値になっており、更新基準（60年）を超えないよう計画的に管路更新を進めていく必要があります。
③管路更新率は令和6年度は繰越工事や開発工事により、一時的に高い値を示しましたが、経営状況を考慮しつつ更新率を高めていく必要があります。
  基幹管路や重要給水施設配水管の耐震化と合わせ、計画的な老朽管の更新を進めていく必要があります。　</t>
    <rPh sb="43" eb="46">
      <t>コウチクブツ</t>
    </rPh>
    <rPh sb="46" eb="47">
      <t>トウ</t>
    </rPh>
    <rPh sb="48" eb="53">
      <t>ミショウキャクシサン</t>
    </rPh>
    <rPh sb="74" eb="75">
      <t>スス</t>
    </rPh>
    <rPh sb="82" eb="84">
      <t>ジョウショウ</t>
    </rPh>
    <rPh sb="84" eb="86">
      <t>ケイコウ</t>
    </rPh>
    <rPh sb="118" eb="122">
      <t>コウシンキジュン</t>
    </rPh>
    <rPh sb="125" eb="126">
      <t>ネン</t>
    </rPh>
    <rPh sb="128" eb="129">
      <t>コ</t>
    </rPh>
    <rPh sb="134" eb="137">
      <t>ケイカクテキ</t>
    </rPh>
    <rPh sb="158" eb="163">
      <t>カンロコウシンリツ</t>
    </rPh>
    <rPh sb="164" eb="166">
      <t>レイワ</t>
    </rPh>
    <rPh sb="167" eb="169">
      <t>ネンド</t>
    </rPh>
    <rPh sb="170" eb="174">
      <t>クリコシコウジ</t>
    </rPh>
    <rPh sb="175" eb="179">
      <t>カイハツコウジ</t>
    </rPh>
    <rPh sb="183" eb="186">
      <t>イチジテキ</t>
    </rPh>
    <rPh sb="187" eb="188">
      <t>タカ</t>
    </rPh>
    <rPh sb="189" eb="190">
      <t>アタイ</t>
    </rPh>
    <rPh sb="191" eb="192">
      <t>シメ</t>
    </rPh>
    <rPh sb="228" eb="232">
      <t>キカンカンロ</t>
    </rPh>
    <rPh sb="233" eb="242">
      <t>ジュウヨウキュウスイシセツハイスイカン</t>
    </rPh>
    <rPh sb="243" eb="246">
      <t>タイシンカ</t>
    </rPh>
    <rPh sb="247" eb="248">
      <t>ア</t>
    </rPh>
    <rPh sb="251" eb="254">
      <t>ケイカクテキ</t>
    </rPh>
    <rPh sb="255" eb="258">
      <t>ロウキュウカン</t>
    </rPh>
    <rPh sb="259" eb="261">
      <t>コウシン</t>
    </rPh>
    <rPh sb="262" eb="263">
      <t>スス</t>
    </rPh>
    <rPh sb="267" eb="26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</si>
</sst>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c:v>
                </c:pt>
                <c:pt idx="1">
                  <c:v>0.48</c:v>
                </c:pt>
                <c:pt idx="2">
                  <c:v>0.41</c:v>
                </c:pt>
                <c:pt idx="3">
                  <c:v>0.38</c:v>
                </c:pt>
                <c:pt idx="4">
                  <c:v>0.85</c:v>
                </c:pt>
              </c:numCache>
            </c:numRef>
          </c:val>
          <c:extLst>
            <c:ext xmlns:c16="http://schemas.microsoft.com/office/drawing/2014/chart" uri="{C3380CC4-5D6E-409C-BE32-E72D297353CC}">
              <c16:uniqueId val="{00000000-BB92-4B47-BB7E-21705161F80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0.46</c:v>
                </c:pt>
              </c:numCache>
            </c:numRef>
          </c:val>
          <c:smooth val="0"/>
          <c:extLst>
            <c:ext xmlns:c16="http://schemas.microsoft.com/office/drawing/2014/chart" uri="{C3380CC4-5D6E-409C-BE32-E72D297353CC}">
              <c16:uniqueId val="{00000001-BB92-4B47-BB7E-21705161F80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66.400000000000006</c:v>
                </c:pt>
                <c:pt idx="1">
                  <c:v>65.87</c:v>
                </c:pt>
                <c:pt idx="2">
                  <c:v>64.75</c:v>
                </c:pt>
                <c:pt idx="3">
                  <c:v>64.150000000000006</c:v>
                </c:pt>
                <c:pt idx="4">
                  <c:v>64.2</c:v>
                </c:pt>
              </c:numCache>
            </c:numRef>
          </c:val>
          <c:extLst>
            <c:ext xmlns:c16="http://schemas.microsoft.com/office/drawing/2014/chart" uri="{C3380CC4-5D6E-409C-BE32-E72D297353CC}">
              <c16:uniqueId val="{00000000-85E1-4AA8-A589-EF9F193B186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60.44</c:v>
                </c:pt>
              </c:numCache>
            </c:numRef>
          </c:val>
          <c:smooth val="0"/>
          <c:extLst>
            <c:ext xmlns:c16="http://schemas.microsoft.com/office/drawing/2014/chart" uri="{C3380CC4-5D6E-409C-BE32-E72D297353CC}">
              <c16:uniqueId val="{00000001-85E1-4AA8-A589-EF9F193B186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95.85</c:v>
                </c:pt>
                <c:pt idx="1">
                  <c:v>96.51</c:v>
                </c:pt>
                <c:pt idx="2">
                  <c:v>96.37</c:v>
                </c:pt>
                <c:pt idx="3">
                  <c:v>96.19</c:v>
                </c:pt>
                <c:pt idx="4">
                  <c:v>96.2</c:v>
                </c:pt>
              </c:numCache>
            </c:numRef>
          </c:val>
          <c:extLst>
            <c:ext xmlns:c16="http://schemas.microsoft.com/office/drawing/2014/chart" uri="{C3380CC4-5D6E-409C-BE32-E72D297353CC}">
              <c16:uniqueId val="{00000000-8130-43FF-8C49-A914D357F5B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83.39</c:v>
                </c:pt>
              </c:numCache>
            </c:numRef>
          </c:val>
          <c:smooth val="0"/>
          <c:extLst>
            <c:ext xmlns:c16="http://schemas.microsoft.com/office/drawing/2014/chart" uri="{C3380CC4-5D6E-409C-BE32-E72D297353CC}">
              <c16:uniqueId val="{00000001-8130-43FF-8C49-A914D357F5B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121.84</c:v>
                </c:pt>
                <c:pt idx="1">
                  <c:v>120</c:v>
                </c:pt>
                <c:pt idx="2">
                  <c:v>117.39</c:v>
                </c:pt>
                <c:pt idx="3">
                  <c:v>116.55</c:v>
                </c:pt>
                <c:pt idx="4">
                  <c:v>112.12</c:v>
                </c:pt>
              </c:numCache>
            </c:numRef>
          </c:val>
          <c:extLst>
            <c:ext xmlns:c16="http://schemas.microsoft.com/office/drawing/2014/chart" uri="{C3380CC4-5D6E-409C-BE32-E72D297353CC}">
              <c16:uniqueId val="{00000000-A116-4099-A254-6CAA3593C52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107.15</c:v>
                </c:pt>
              </c:numCache>
            </c:numRef>
          </c:val>
          <c:smooth val="0"/>
          <c:extLst>
            <c:ext xmlns:c16="http://schemas.microsoft.com/office/drawing/2014/chart" uri="{C3380CC4-5D6E-409C-BE32-E72D297353CC}">
              <c16:uniqueId val="{00000001-A116-4099-A254-6CAA3593C52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46.39</c:v>
                </c:pt>
                <c:pt idx="1">
                  <c:v>47.61</c:v>
                </c:pt>
                <c:pt idx="2">
                  <c:v>48.18</c:v>
                </c:pt>
                <c:pt idx="3">
                  <c:v>49.02</c:v>
                </c:pt>
                <c:pt idx="4">
                  <c:v>49.35</c:v>
                </c:pt>
              </c:numCache>
            </c:numRef>
          </c:val>
          <c:extLst>
            <c:ext xmlns:c16="http://schemas.microsoft.com/office/drawing/2014/chart" uri="{C3380CC4-5D6E-409C-BE32-E72D297353CC}">
              <c16:uniqueId val="{00000000-6421-4B1E-BE41-B3B0AEAB8E9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52.53</c:v>
                </c:pt>
              </c:numCache>
            </c:numRef>
          </c:val>
          <c:smooth val="0"/>
          <c:extLst>
            <c:ext xmlns:c16="http://schemas.microsoft.com/office/drawing/2014/chart" uri="{C3380CC4-5D6E-409C-BE32-E72D297353CC}">
              <c16:uniqueId val="{00000001-6421-4B1E-BE41-B3B0AEAB8E9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17.559999999999999</c:v>
                </c:pt>
                <c:pt idx="1">
                  <c:v>19.12</c:v>
                </c:pt>
                <c:pt idx="2">
                  <c:v>20.36</c:v>
                </c:pt>
                <c:pt idx="3">
                  <c:v>22.57</c:v>
                </c:pt>
                <c:pt idx="4">
                  <c:v>22.14</c:v>
                </c:pt>
              </c:numCache>
            </c:numRef>
          </c:val>
          <c:extLst>
            <c:ext xmlns:c16="http://schemas.microsoft.com/office/drawing/2014/chart" uri="{C3380CC4-5D6E-409C-BE32-E72D297353CC}">
              <c16:uniqueId val="{00000000-FDA0-4B03-BAE7-94725B8B512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24.16</c:v>
                </c:pt>
              </c:numCache>
            </c:numRef>
          </c:val>
          <c:smooth val="0"/>
          <c:extLst>
            <c:ext xmlns:c16="http://schemas.microsoft.com/office/drawing/2014/chart" uri="{C3380CC4-5D6E-409C-BE32-E72D297353CC}">
              <c16:uniqueId val="{00000001-FDA0-4B03-BAE7-94725B8B512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F6-47BC-94CE-1D817577C15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4.74</c:v>
                </c:pt>
              </c:numCache>
            </c:numRef>
          </c:val>
          <c:smooth val="0"/>
          <c:extLst>
            <c:ext xmlns:c16="http://schemas.microsoft.com/office/drawing/2014/chart" uri="{C3380CC4-5D6E-409C-BE32-E72D297353CC}">
              <c16:uniqueId val="{00000001-0FF6-47BC-94CE-1D817577C15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1938.09</c:v>
                </c:pt>
                <c:pt idx="1">
                  <c:v>2121.94</c:v>
                </c:pt>
                <c:pt idx="2">
                  <c:v>765.52</c:v>
                </c:pt>
                <c:pt idx="3">
                  <c:v>839.77</c:v>
                </c:pt>
                <c:pt idx="4">
                  <c:v>593.55999999999995</c:v>
                </c:pt>
              </c:numCache>
            </c:numRef>
          </c:val>
          <c:extLst>
            <c:ext xmlns:c16="http://schemas.microsoft.com/office/drawing/2014/chart" uri="{C3380CC4-5D6E-409C-BE32-E72D297353CC}">
              <c16:uniqueId val="{00000000-8BE5-477A-A198-BC70AC91650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319.99</c:v>
                </c:pt>
              </c:numCache>
            </c:numRef>
          </c:val>
          <c:smooth val="0"/>
          <c:extLst>
            <c:ext xmlns:c16="http://schemas.microsoft.com/office/drawing/2014/chart" uri="{C3380CC4-5D6E-409C-BE32-E72D297353CC}">
              <c16:uniqueId val="{00000001-8BE5-477A-A198-BC70AC91650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2.2400000000000002</c:v>
                </c:pt>
                <c:pt idx="1">
                  <c:v>1.96</c:v>
                </c:pt>
                <c:pt idx="2">
                  <c:v>1.86</c:v>
                </c:pt>
                <c:pt idx="3">
                  <c:v>1.41</c:v>
                </c:pt>
                <c:pt idx="4">
                  <c:v>1.1100000000000001</c:v>
                </c:pt>
              </c:numCache>
            </c:numRef>
          </c:val>
          <c:extLst>
            <c:ext xmlns:c16="http://schemas.microsoft.com/office/drawing/2014/chart" uri="{C3380CC4-5D6E-409C-BE32-E72D297353CC}">
              <c16:uniqueId val="{00000000-A71D-474F-8975-9A79BBA09E0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365.55</c:v>
                </c:pt>
              </c:numCache>
            </c:numRef>
          </c:val>
          <c:smooth val="0"/>
          <c:extLst>
            <c:ext xmlns:c16="http://schemas.microsoft.com/office/drawing/2014/chart" uri="{C3380CC4-5D6E-409C-BE32-E72D297353CC}">
              <c16:uniqueId val="{00000001-A71D-474F-8975-9A79BBA09E0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118.98</c:v>
                </c:pt>
                <c:pt idx="1">
                  <c:v>116.56</c:v>
                </c:pt>
                <c:pt idx="2">
                  <c:v>102.24</c:v>
                </c:pt>
                <c:pt idx="3">
                  <c:v>111.26</c:v>
                </c:pt>
                <c:pt idx="4">
                  <c:v>104.96</c:v>
                </c:pt>
              </c:numCache>
            </c:numRef>
          </c:val>
          <c:extLst>
            <c:ext xmlns:c16="http://schemas.microsoft.com/office/drawing/2014/chart" uri="{C3380CC4-5D6E-409C-BE32-E72D297353CC}">
              <c16:uniqueId val="{00000000-AA46-4CF3-9EB8-3CC139D2B5C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95.42</c:v>
                </c:pt>
              </c:numCache>
            </c:numRef>
          </c:val>
          <c:smooth val="0"/>
          <c:extLst>
            <c:ext xmlns:c16="http://schemas.microsoft.com/office/drawing/2014/chart" uri="{C3380CC4-5D6E-409C-BE32-E72D297353CC}">
              <c16:uniqueId val="{00000001-AA46-4CF3-9EB8-3CC139D2B5C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120.12</c:v>
                </c:pt>
                <c:pt idx="1">
                  <c:v>122.27</c:v>
                </c:pt>
                <c:pt idx="2">
                  <c:v>127.66</c:v>
                </c:pt>
                <c:pt idx="3">
                  <c:v>127.82</c:v>
                </c:pt>
                <c:pt idx="4">
                  <c:v>135.52000000000001</c:v>
                </c:pt>
              </c:numCache>
            </c:numRef>
          </c:val>
          <c:extLst>
            <c:ext xmlns:c16="http://schemas.microsoft.com/office/drawing/2014/chart" uri="{C3380CC4-5D6E-409C-BE32-E72D297353CC}">
              <c16:uniqueId val="{00000000-6A48-4594-9D31-64762B80FA8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184.25</c:v>
                </c:pt>
              </c:numCache>
            </c:numRef>
          </c:val>
          <c:smooth val="0"/>
          <c:extLst>
            <c:ext xmlns:c16="http://schemas.microsoft.com/office/drawing/2014/chart" uri="{C3380CC4-5D6E-409C-BE32-E72D297353CC}">
              <c16:uniqueId val="{00000001-6A48-4594-9D31-64762B80FA8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34" zoomScaleNormal="100" workbookViewId="0">
      <selection activeCell="BH59" sqref="BH59"/>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東浦町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50029</v>
      </c>
      <c r="AM8" s="44"/>
      <c r="AN8" s="44"/>
      <c r="AO8" s="44"/>
      <c r="AP8" s="44"/>
      <c r="AQ8" s="44"/>
      <c r="AR8" s="44"/>
      <c r="AS8" s="44"/>
      <c r="AT8" s="45">
        <f>データ!$S$6</f>
        <v>31.14</v>
      </c>
      <c r="AU8" s="46"/>
      <c r="AV8" s="46"/>
      <c r="AW8" s="46"/>
      <c r="AX8" s="46"/>
      <c r="AY8" s="46"/>
      <c r="AZ8" s="46"/>
      <c r="BA8" s="46"/>
      <c r="BB8" s="47">
        <f>データ!$T$6</f>
        <v>1606.58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97.35</v>
      </c>
      <c r="J10" s="46"/>
      <c r="K10" s="46"/>
      <c r="L10" s="46"/>
      <c r="M10" s="46"/>
      <c r="N10" s="46"/>
      <c r="O10" s="80"/>
      <c r="P10" s="47">
        <f>データ!$P$6</f>
        <v>99.81</v>
      </c>
      <c r="Q10" s="47"/>
      <c r="R10" s="47"/>
      <c r="S10" s="47"/>
      <c r="T10" s="47"/>
      <c r="U10" s="47"/>
      <c r="V10" s="47"/>
      <c r="W10" s="44">
        <f>データ!$Q$6</f>
        <v>2475</v>
      </c>
      <c r="X10" s="44"/>
      <c r="Y10" s="44"/>
      <c r="Z10" s="44"/>
      <c r="AA10" s="44"/>
      <c r="AB10" s="44"/>
      <c r="AC10" s="44"/>
      <c r="AD10" s="2"/>
      <c r="AE10" s="2"/>
      <c r="AF10" s="2"/>
      <c r="AG10" s="2"/>
      <c r="AH10" s="2"/>
      <c r="AI10" s="2"/>
      <c r="AJ10" s="2"/>
      <c r="AK10" s="2"/>
      <c r="AL10" s="44">
        <f>データ!$U$6</f>
        <v>49721</v>
      </c>
      <c r="AM10" s="44"/>
      <c r="AN10" s="44"/>
      <c r="AO10" s="44"/>
      <c r="AP10" s="44"/>
      <c r="AQ10" s="44"/>
      <c r="AR10" s="44"/>
      <c r="AS10" s="44"/>
      <c r="AT10" s="45">
        <f>データ!$V$6</f>
        <v>31.14</v>
      </c>
      <c r="AU10" s="46"/>
      <c r="AV10" s="46"/>
      <c r="AW10" s="46"/>
      <c r="AX10" s="46"/>
      <c r="AY10" s="46"/>
      <c r="AZ10" s="46"/>
      <c r="BA10" s="46"/>
      <c r="BB10" s="47">
        <f>データ!$W$6</f>
        <v>1596.69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yZ5wAuG1wSQRY0yjp0TH6zV3z8QLzO6RQ/5itzGeHp4MnKuLrU9EJEibNWZ7lHlKKSb7KVcUsYB53JXDAXb/mA==" saltValue="XCpheyNYMZTH6LKs2lIWV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234427</v>
      </c>
      <c r="D6" s="20">
        <f t="shared" si="3"/>
        <v>46</v>
      </c>
      <c r="E6" s="20">
        <f t="shared" si="3"/>
        <v>1</v>
      </c>
      <c r="F6" s="20">
        <f t="shared" si="3"/>
        <v>0</v>
      </c>
      <c r="G6" s="20">
        <f t="shared" si="3"/>
        <v>1</v>
      </c>
      <c r="H6" s="20" t="str">
        <f t="shared" si="3"/>
        <v>愛知県　東浦町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97.35</v>
      </c>
      <c r="P6" s="21">
        <f t="shared" si="3"/>
        <v>99.81</v>
      </c>
      <c r="Q6" s="21">
        <f t="shared" si="3"/>
        <v>2475</v>
      </c>
      <c r="R6" s="21">
        <f t="shared" si="3"/>
        <v>50029</v>
      </c>
      <c r="S6" s="21">
        <f t="shared" si="3"/>
        <v>31.14</v>
      </c>
      <c r="T6" s="21">
        <f t="shared" si="3"/>
        <v>1606.58</v>
      </c>
      <c r="U6" s="21">
        <f t="shared" si="3"/>
        <v>49721</v>
      </c>
      <c r="V6" s="21">
        <f t="shared" si="3"/>
        <v>31.14</v>
      </c>
      <c r="W6" s="21">
        <f t="shared" si="3"/>
        <v>1596.69</v>
      </c>
      <c r="X6" s="22">
        <f>IF(X7="",NA(),X7)</f>
        <v>121.84</v>
      </c>
      <c r="Y6" s="22">
        <f t="shared" ref="Y6:AG6" si="4">IF(Y7="",NA(),Y7)</f>
        <v>120</v>
      </c>
      <c r="Z6" s="22">
        <f t="shared" si="4"/>
        <v>117.39</v>
      </c>
      <c r="AA6" s="22">
        <f t="shared" si="4"/>
        <v>116.55</v>
      </c>
      <c r="AB6" s="22">
        <f t="shared" si="4"/>
        <v>112.12</v>
      </c>
      <c r="AC6" s="22">
        <f t="shared" si="4"/>
        <v>110.91</v>
      </c>
      <c r="AD6" s="22">
        <f t="shared" si="4"/>
        <v>111.49</v>
      </c>
      <c r="AE6" s="22">
        <f t="shared" si="4"/>
        <v>109.09</v>
      </c>
      <c r="AF6" s="22">
        <f t="shared" si="4"/>
        <v>109.05</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4.74</v>
      </c>
      <c r="AS6" s="21" t="str">
        <f>IF(AS7="","",IF(AS7="-","【-】","【"&amp;SUBSTITUTE(TEXT(AS7,"#,##0.00"),"-","△")&amp;"】"))</f>
        <v>【1.61】</v>
      </c>
      <c r="AT6" s="22">
        <f>IF(AT7="",NA(),AT7)</f>
        <v>1938.09</v>
      </c>
      <c r="AU6" s="22">
        <f t="shared" ref="AU6:BC6" si="6">IF(AU7="",NA(),AU7)</f>
        <v>2121.94</v>
      </c>
      <c r="AV6" s="22">
        <f t="shared" si="6"/>
        <v>765.52</v>
      </c>
      <c r="AW6" s="22">
        <f t="shared" si="6"/>
        <v>839.77</v>
      </c>
      <c r="AX6" s="22">
        <f t="shared" si="6"/>
        <v>593.55999999999995</v>
      </c>
      <c r="AY6" s="22">
        <f t="shared" si="6"/>
        <v>350.79</v>
      </c>
      <c r="AZ6" s="22">
        <f t="shared" si="6"/>
        <v>354.57</v>
      </c>
      <c r="BA6" s="22">
        <f t="shared" si="6"/>
        <v>357.74</v>
      </c>
      <c r="BB6" s="22">
        <f t="shared" si="6"/>
        <v>344.88</v>
      </c>
      <c r="BC6" s="22">
        <f t="shared" si="6"/>
        <v>319.99</v>
      </c>
      <c r="BD6" s="21" t="str">
        <f>IF(BD7="","",IF(BD7="-","【-】","【"&amp;SUBSTITUTE(TEXT(BD7,"#,##0.00"),"-","△")&amp;"】"))</f>
        <v>【239.69】</v>
      </c>
      <c r="BE6" s="22">
        <f>IF(BE7="",NA(),BE7)</f>
        <v>2.2400000000000002</v>
      </c>
      <c r="BF6" s="22">
        <f t="shared" ref="BF6:BN6" si="7">IF(BF7="",NA(),BF7)</f>
        <v>1.96</v>
      </c>
      <c r="BG6" s="22">
        <f t="shared" si="7"/>
        <v>1.86</v>
      </c>
      <c r="BH6" s="22">
        <f t="shared" si="7"/>
        <v>1.41</v>
      </c>
      <c r="BI6" s="22">
        <f t="shared" si="7"/>
        <v>1.1100000000000001</v>
      </c>
      <c r="BJ6" s="22">
        <f t="shared" si="7"/>
        <v>322.92</v>
      </c>
      <c r="BK6" s="22">
        <f t="shared" si="7"/>
        <v>303.45999999999998</v>
      </c>
      <c r="BL6" s="22">
        <f t="shared" si="7"/>
        <v>307.27999999999997</v>
      </c>
      <c r="BM6" s="22">
        <f t="shared" si="7"/>
        <v>304.02</v>
      </c>
      <c r="BN6" s="22">
        <f t="shared" si="7"/>
        <v>365.55</v>
      </c>
      <c r="BO6" s="21" t="str">
        <f>IF(BO7="","",IF(BO7="-","【-】","【"&amp;SUBSTITUTE(TEXT(BO7,"#,##0.00"),"-","△")&amp;"】"))</f>
        <v>【264.86】</v>
      </c>
      <c r="BP6" s="22">
        <f>IF(BP7="",NA(),BP7)</f>
        <v>118.98</v>
      </c>
      <c r="BQ6" s="22">
        <f t="shared" ref="BQ6:BY6" si="8">IF(BQ7="",NA(),BQ7)</f>
        <v>116.56</v>
      </c>
      <c r="BR6" s="22">
        <f t="shared" si="8"/>
        <v>102.24</v>
      </c>
      <c r="BS6" s="22">
        <f t="shared" si="8"/>
        <v>111.26</v>
      </c>
      <c r="BT6" s="22">
        <f t="shared" si="8"/>
        <v>104.96</v>
      </c>
      <c r="BU6" s="22">
        <f t="shared" si="8"/>
        <v>100.85</v>
      </c>
      <c r="BV6" s="22">
        <f t="shared" si="8"/>
        <v>103.79</v>
      </c>
      <c r="BW6" s="22">
        <f t="shared" si="8"/>
        <v>98.3</v>
      </c>
      <c r="BX6" s="22">
        <f t="shared" si="8"/>
        <v>98.89</v>
      </c>
      <c r="BY6" s="22">
        <f t="shared" si="8"/>
        <v>95.42</v>
      </c>
      <c r="BZ6" s="21" t="str">
        <f>IF(BZ7="","",IF(BZ7="-","【-】","【"&amp;SUBSTITUTE(TEXT(BZ7,"#,##0.00"),"-","△")&amp;"】"))</f>
        <v>【97.59】</v>
      </c>
      <c r="CA6" s="22">
        <f>IF(CA7="",NA(),CA7)</f>
        <v>120.12</v>
      </c>
      <c r="CB6" s="22">
        <f t="shared" ref="CB6:CJ6" si="9">IF(CB7="",NA(),CB7)</f>
        <v>122.27</v>
      </c>
      <c r="CC6" s="22">
        <f t="shared" si="9"/>
        <v>127.66</v>
      </c>
      <c r="CD6" s="22">
        <f t="shared" si="9"/>
        <v>127.82</v>
      </c>
      <c r="CE6" s="22">
        <f t="shared" si="9"/>
        <v>135.52000000000001</v>
      </c>
      <c r="CF6" s="22">
        <f t="shared" si="9"/>
        <v>167.1</v>
      </c>
      <c r="CG6" s="22">
        <f t="shared" si="9"/>
        <v>167.86</v>
      </c>
      <c r="CH6" s="22">
        <f t="shared" si="9"/>
        <v>173.68</v>
      </c>
      <c r="CI6" s="22">
        <f t="shared" si="9"/>
        <v>174.52</v>
      </c>
      <c r="CJ6" s="22">
        <f t="shared" si="9"/>
        <v>184.25</v>
      </c>
      <c r="CK6" s="21" t="str">
        <f>IF(CK7="","",IF(CK7="-","【-】","【"&amp;SUBSTITUTE(TEXT(CK7,"#,##0.00"),"-","△")&amp;"】"))</f>
        <v>【181.66】</v>
      </c>
      <c r="CL6" s="22">
        <f>IF(CL7="",NA(),CL7)</f>
        <v>66.400000000000006</v>
      </c>
      <c r="CM6" s="22">
        <f t="shared" ref="CM6:CU6" si="10">IF(CM7="",NA(),CM7)</f>
        <v>65.87</v>
      </c>
      <c r="CN6" s="22">
        <f t="shared" si="10"/>
        <v>64.75</v>
      </c>
      <c r="CO6" s="22">
        <f t="shared" si="10"/>
        <v>64.150000000000006</v>
      </c>
      <c r="CP6" s="22">
        <f t="shared" si="10"/>
        <v>64.2</v>
      </c>
      <c r="CQ6" s="22">
        <f t="shared" si="10"/>
        <v>59.91</v>
      </c>
      <c r="CR6" s="22">
        <f t="shared" si="10"/>
        <v>59.4</v>
      </c>
      <c r="CS6" s="22">
        <f t="shared" si="10"/>
        <v>59.24</v>
      </c>
      <c r="CT6" s="22">
        <f t="shared" si="10"/>
        <v>58.77</v>
      </c>
      <c r="CU6" s="22">
        <f t="shared" si="10"/>
        <v>60.44</v>
      </c>
      <c r="CV6" s="21" t="str">
        <f>IF(CV7="","",IF(CV7="-","【-】","【"&amp;SUBSTITUTE(TEXT(CV7,"#,##0.00"),"-","△")&amp;"】"))</f>
        <v>【60.21】</v>
      </c>
      <c r="CW6" s="22">
        <f>IF(CW7="",NA(),CW7)</f>
        <v>95.85</v>
      </c>
      <c r="CX6" s="22">
        <f t="shared" ref="CX6:DF6" si="11">IF(CX7="",NA(),CX7)</f>
        <v>96.51</v>
      </c>
      <c r="CY6" s="22">
        <f t="shared" si="11"/>
        <v>96.37</v>
      </c>
      <c r="CZ6" s="22">
        <f t="shared" si="11"/>
        <v>96.19</v>
      </c>
      <c r="DA6" s="22">
        <f t="shared" si="11"/>
        <v>96.2</v>
      </c>
      <c r="DB6" s="22">
        <f t="shared" si="11"/>
        <v>87.26</v>
      </c>
      <c r="DC6" s="22">
        <f t="shared" si="11"/>
        <v>87.57</v>
      </c>
      <c r="DD6" s="22">
        <f t="shared" si="11"/>
        <v>87.26</v>
      </c>
      <c r="DE6" s="22">
        <f t="shared" si="11"/>
        <v>86.95</v>
      </c>
      <c r="DF6" s="22">
        <f t="shared" si="11"/>
        <v>83.39</v>
      </c>
      <c r="DG6" s="21" t="str">
        <f>IF(DG7="","",IF(DG7="-","【-】","【"&amp;SUBSTITUTE(TEXT(DG7,"#,##0.00"),"-","△")&amp;"】"))</f>
        <v>【89.21】</v>
      </c>
      <c r="DH6" s="22">
        <f>IF(DH7="",NA(),DH7)</f>
        <v>46.39</v>
      </c>
      <c r="DI6" s="22">
        <f t="shared" ref="DI6:DQ6" si="12">IF(DI7="",NA(),DI7)</f>
        <v>47.61</v>
      </c>
      <c r="DJ6" s="22">
        <f t="shared" si="12"/>
        <v>48.18</v>
      </c>
      <c r="DK6" s="22">
        <f t="shared" si="12"/>
        <v>49.02</v>
      </c>
      <c r="DL6" s="22">
        <f t="shared" si="12"/>
        <v>49.35</v>
      </c>
      <c r="DM6" s="22">
        <f t="shared" si="12"/>
        <v>49.2</v>
      </c>
      <c r="DN6" s="22">
        <f t="shared" si="12"/>
        <v>50.01</v>
      </c>
      <c r="DO6" s="22">
        <f t="shared" si="12"/>
        <v>50.99</v>
      </c>
      <c r="DP6" s="22">
        <f t="shared" si="12"/>
        <v>51.79</v>
      </c>
      <c r="DQ6" s="22">
        <f t="shared" si="12"/>
        <v>52.53</v>
      </c>
      <c r="DR6" s="21" t="str">
        <f>IF(DR7="","",IF(DR7="-","【-】","【"&amp;SUBSTITUTE(TEXT(DR7,"#,##0.00"),"-","△")&amp;"】"))</f>
        <v>【52.41】</v>
      </c>
      <c r="DS6" s="22">
        <f>IF(DS7="",NA(),DS7)</f>
        <v>17.559999999999999</v>
      </c>
      <c r="DT6" s="22">
        <f t="shared" ref="DT6:EB6" si="13">IF(DT7="",NA(),DT7)</f>
        <v>19.12</v>
      </c>
      <c r="DU6" s="22">
        <f t="shared" si="13"/>
        <v>20.36</v>
      </c>
      <c r="DV6" s="22">
        <f t="shared" si="13"/>
        <v>22.57</v>
      </c>
      <c r="DW6" s="22">
        <f t="shared" si="13"/>
        <v>22.14</v>
      </c>
      <c r="DX6" s="22">
        <f t="shared" si="13"/>
        <v>18.329999999999998</v>
      </c>
      <c r="DY6" s="22">
        <f t="shared" si="13"/>
        <v>20.27</v>
      </c>
      <c r="DZ6" s="22">
        <f t="shared" si="13"/>
        <v>21.69</v>
      </c>
      <c r="EA6" s="22">
        <f t="shared" si="13"/>
        <v>23.19</v>
      </c>
      <c r="EB6" s="22">
        <f t="shared" si="13"/>
        <v>24.16</v>
      </c>
      <c r="EC6" s="21" t="str">
        <f>IF(EC7="","",IF(EC7="-","【-】","【"&amp;SUBSTITUTE(TEXT(EC7,"#,##0.00"),"-","△")&amp;"】"))</f>
        <v>【26.78】</v>
      </c>
      <c r="ED6" s="22">
        <f>IF(ED7="",NA(),ED7)</f>
        <v>0.5</v>
      </c>
      <c r="EE6" s="22">
        <f t="shared" ref="EE6:EM6" si="14">IF(EE7="",NA(),EE7)</f>
        <v>0.48</v>
      </c>
      <c r="EF6" s="22">
        <f t="shared" si="14"/>
        <v>0.41</v>
      </c>
      <c r="EG6" s="22">
        <f t="shared" si="14"/>
        <v>0.38</v>
      </c>
      <c r="EH6" s="22">
        <f t="shared" si="14"/>
        <v>0.85</v>
      </c>
      <c r="EI6" s="22">
        <f t="shared" si="14"/>
        <v>0.6</v>
      </c>
      <c r="EJ6" s="22">
        <f t="shared" si="14"/>
        <v>0.56000000000000005</v>
      </c>
      <c r="EK6" s="22">
        <f t="shared" si="14"/>
        <v>0.6</v>
      </c>
      <c r="EL6" s="22">
        <f t="shared" si="14"/>
        <v>0.53</v>
      </c>
      <c r="EM6" s="22">
        <f t="shared" si="14"/>
        <v>0.46</v>
      </c>
      <c r="EN6" s="21" t="str">
        <f>IF(EN7="","",IF(EN7="-","【-】","【"&amp;SUBSTITUTE(TEXT(EN7,"#,##0.00"),"-","△")&amp;"】"))</f>
        <v>【0.59】</v>
      </c>
    </row>
    <row r="7" spans="1:144" s="23" customFormat="1" x14ac:dyDescent="0.2">
      <c r="A7" s="15"/>
      <c r="B7" s="24">
        <v>2024</v>
      </c>
      <c r="C7" s="24">
        <v>234427</v>
      </c>
      <c r="D7" s="24">
        <v>46</v>
      </c>
      <c r="E7" s="24">
        <v>1</v>
      </c>
      <c r="F7" s="24">
        <v>0</v>
      </c>
      <c r="G7" s="24">
        <v>1</v>
      </c>
      <c r="H7" s="24" t="s">
        <v>92</v>
      </c>
      <c r="I7" s="24" t="s">
        <v>93</v>
      </c>
      <c r="J7" s="24" t="s">
        <v>94</v>
      </c>
      <c r="K7" s="24" t="s">
        <v>95</v>
      </c>
      <c r="L7" s="24" t="s">
        <v>96</v>
      </c>
      <c r="M7" s="24" t="s">
        <v>97</v>
      </c>
      <c r="N7" s="25" t="s">
        <v>98</v>
      </c>
      <c r="O7" s="25">
        <v>97.35</v>
      </c>
      <c r="P7" s="25">
        <v>99.81</v>
      </c>
      <c r="Q7" s="25">
        <v>2475</v>
      </c>
      <c r="R7" s="25">
        <v>50029</v>
      </c>
      <c r="S7" s="25">
        <v>31.14</v>
      </c>
      <c r="T7" s="25">
        <v>1606.58</v>
      </c>
      <c r="U7" s="25">
        <v>49721</v>
      </c>
      <c r="V7" s="25">
        <v>31.14</v>
      </c>
      <c r="W7" s="25">
        <v>1596.69</v>
      </c>
      <c r="X7" s="25">
        <v>121.84</v>
      </c>
      <c r="Y7" s="25">
        <v>120</v>
      </c>
      <c r="Z7" s="25">
        <v>117.39</v>
      </c>
      <c r="AA7" s="25">
        <v>116.55</v>
      </c>
      <c r="AB7" s="25">
        <v>112.12</v>
      </c>
      <c r="AC7" s="25">
        <v>110.91</v>
      </c>
      <c r="AD7" s="25">
        <v>111.49</v>
      </c>
      <c r="AE7" s="25">
        <v>109.09</v>
      </c>
      <c r="AF7" s="25">
        <v>109.05</v>
      </c>
      <c r="AG7" s="25">
        <v>107.15</v>
      </c>
      <c r="AH7" s="25">
        <v>107.26</v>
      </c>
      <c r="AI7" s="25">
        <v>0</v>
      </c>
      <c r="AJ7" s="25">
        <v>0</v>
      </c>
      <c r="AK7" s="25">
        <v>0</v>
      </c>
      <c r="AL7" s="25">
        <v>0</v>
      </c>
      <c r="AM7" s="25">
        <v>0</v>
      </c>
      <c r="AN7" s="25">
        <v>0.92</v>
      </c>
      <c r="AO7" s="25">
        <v>0.87</v>
      </c>
      <c r="AP7" s="25">
        <v>0.93</v>
      </c>
      <c r="AQ7" s="25">
        <v>1.02</v>
      </c>
      <c r="AR7" s="25">
        <v>4.74</v>
      </c>
      <c r="AS7" s="25">
        <v>1.61</v>
      </c>
      <c r="AT7" s="25">
        <v>1938.09</v>
      </c>
      <c r="AU7" s="25">
        <v>2121.94</v>
      </c>
      <c r="AV7" s="25">
        <v>765.52</v>
      </c>
      <c r="AW7" s="25">
        <v>839.77</v>
      </c>
      <c r="AX7" s="25">
        <v>593.55999999999995</v>
      </c>
      <c r="AY7" s="25">
        <v>350.79</v>
      </c>
      <c r="AZ7" s="25">
        <v>354.57</v>
      </c>
      <c r="BA7" s="25">
        <v>357.74</v>
      </c>
      <c r="BB7" s="25">
        <v>344.88</v>
      </c>
      <c r="BC7" s="25">
        <v>319.99</v>
      </c>
      <c r="BD7" s="25">
        <v>239.69</v>
      </c>
      <c r="BE7" s="25">
        <v>2.2400000000000002</v>
      </c>
      <c r="BF7" s="25">
        <v>1.96</v>
      </c>
      <c r="BG7" s="25">
        <v>1.86</v>
      </c>
      <c r="BH7" s="25">
        <v>1.41</v>
      </c>
      <c r="BI7" s="25">
        <v>1.1100000000000001</v>
      </c>
      <c r="BJ7" s="25">
        <v>322.92</v>
      </c>
      <c r="BK7" s="25">
        <v>303.45999999999998</v>
      </c>
      <c r="BL7" s="25">
        <v>307.27999999999997</v>
      </c>
      <c r="BM7" s="25">
        <v>304.02</v>
      </c>
      <c r="BN7" s="25">
        <v>365.55</v>
      </c>
      <c r="BO7" s="25">
        <v>264.86</v>
      </c>
      <c r="BP7" s="25">
        <v>118.98</v>
      </c>
      <c r="BQ7" s="25">
        <v>116.56</v>
      </c>
      <c r="BR7" s="25">
        <v>102.24</v>
      </c>
      <c r="BS7" s="25">
        <v>111.26</v>
      </c>
      <c r="BT7" s="25">
        <v>104.96</v>
      </c>
      <c r="BU7" s="25">
        <v>100.85</v>
      </c>
      <c r="BV7" s="25">
        <v>103.79</v>
      </c>
      <c r="BW7" s="25">
        <v>98.3</v>
      </c>
      <c r="BX7" s="25">
        <v>98.89</v>
      </c>
      <c r="BY7" s="25">
        <v>95.42</v>
      </c>
      <c r="BZ7" s="25">
        <v>97.59</v>
      </c>
      <c r="CA7" s="25">
        <v>120.12</v>
      </c>
      <c r="CB7" s="25">
        <v>122.27</v>
      </c>
      <c r="CC7" s="25">
        <v>127.66</v>
      </c>
      <c r="CD7" s="25">
        <v>127.82</v>
      </c>
      <c r="CE7" s="25">
        <v>135.52000000000001</v>
      </c>
      <c r="CF7" s="25">
        <v>167.1</v>
      </c>
      <c r="CG7" s="25">
        <v>167.86</v>
      </c>
      <c r="CH7" s="25">
        <v>173.68</v>
      </c>
      <c r="CI7" s="25">
        <v>174.52</v>
      </c>
      <c r="CJ7" s="25">
        <v>184.25</v>
      </c>
      <c r="CK7" s="25">
        <v>181.66</v>
      </c>
      <c r="CL7" s="25">
        <v>66.400000000000006</v>
      </c>
      <c r="CM7" s="25">
        <v>65.87</v>
      </c>
      <c r="CN7" s="25">
        <v>64.75</v>
      </c>
      <c r="CO7" s="25">
        <v>64.150000000000006</v>
      </c>
      <c r="CP7" s="25">
        <v>64.2</v>
      </c>
      <c r="CQ7" s="25">
        <v>59.91</v>
      </c>
      <c r="CR7" s="25">
        <v>59.4</v>
      </c>
      <c r="CS7" s="25">
        <v>59.24</v>
      </c>
      <c r="CT7" s="25">
        <v>58.77</v>
      </c>
      <c r="CU7" s="25">
        <v>60.44</v>
      </c>
      <c r="CV7" s="25">
        <v>60.21</v>
      </c>
      <c r="CW7" s="25">
        <v>95.85</v>
      </c>
      <c r="CX7" s="25">
        <v>96.51</v>
      </c>
      <c r="CY7" s="25">
        <v>96.37</v>
      </c>
      <c r="CZ7" s="25">
        <v>96.19</v>
      </c>
      <c r="DA7" s="25">
        <v>96.2</v>
      </c>
      <c r="DB7" s="25">
        <v>87.26</v>
      </c>
      <c r="DC7" s="25">
        <v>87.57</v>
      </c>
      <c r="DD7" s="25">
        <v>87.26</v>
      </c>
      <c r="DE7" s="25">
        <v>86.95</v>
      </c>
      <c r="DF7" s="25">
        <v>83.39</v>
      </c>
      <c r="DG7" s="25">
        <v>89.21</v>
      </c>
      <c r="DH7" s="25">
        <v>46.39</v>
      </c>
      <c r="DI7" s="25">
        <v>47.61</v>
      </c>
      <c r="DJ7" s="25">
        <v>48.18</v>
      </c>
      <c r="DK7" s="25">
        <v>49.02</v>
      </c>
      <c r="DL7" s="25">
        <v>49.35</v>
      </c>
      <c r="DM7" s="25">
        <v>49.2</v>
      </c>
      <c r="DN7" s="25">
        <v>50.01</v>
      </c>
      <c r="DO7" s="25">
        <v>50.99</v>
      </c>
      <c r="DP7" s="25">
        <v>51.79</v>
      </c>
      <c r="DQ7" s="25">
        <v>52.53</v>
      </c>
      <c r="DR7" s="25">
        <v>52.41</v>
      </c>
      <c r="DS7" s="25">
        <v>17.559999999999999</v>
      </c>
      <c r="DT7" s="25">
        <v>19.12</v>
      </c>
      <c r="DU7" s="25">
        <v>20.36</v>
      </c>
      <c r="DV7" s="25">
        <v>22.57</v>
      </c>
      <c r="DW7" s="25">
        <v>22.14</v>
      </c>
      <c r="DX7" s="25">
        <v>18.329999999999998</v>
      </c>
      <c r="DY7" s="25">
        <v>20.27</v>
      </c>
      <c r="DZ7" s="25">
        <v>21.69</v>
      </c>
      <c r="EA7" s="25">
        <v>23.19</v>
      </c>
      <c r="EB7" s="25">
        <v>24.16</v>
      </c>
      <c r="EC7" s="25">
        <v>26.78</v>
      </c>
      <c r="ED7" s="25">
        <v>0.5</v>
      </c>
      <c r="EE7" s="25">
        <v>0.48</v>
      </c>
      <c r="EF7" s="25">
        <v>0.41</v>
      </c>
      <c r="EG7" s="25">
        <v>0.38</v>
      </c>
      <c r="EH7" s="25">
        <v>0.85</v>
      </c>
      <c r="EI7" s="25">
        <v>0.6</v>
      </c>
      <c r="EJ7" s="25">
        <v>0.56000000000000005</v>
      </c>
      <c r="EK7" s="25">
        <v>0.6</v>
      </c>
      <c r="EL7" s="25">
        <v>0.53</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107</v>
      </c>
      <c r="D13" t="s">
        <v>107</v>
      </c>
      <c r="E13" t="s">
        <v>107</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新美　善久</cp:lastModifiedBy>
  <cp:lastPrinted>2026-02-04T23:59:42Z</cp:lastPrinted>
  <dcterms:created xsi:type="dcterms:W3CDTF">2025-12-12T09:18:36Z</dcterms:created>
  <dcterms:modified xsi:type="dcterms:W3CDTF">2026-03-10T10:09:39Z</dcterms:modified>
  <cp:category/>
</cp:coreProperties>
</file>