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348" windowWidth="21840" windowHeight="13716" tabRatio="791"/>
  </bookViews>
  <sheets>
    <sheet name="01-1" sheetId="1" r:id="rId1"/>
    <sheet name="01-2" sheetId="2" r:id="rId2"/>
    <sheet name="02" sheetId="13" r:id="rId3"/>
    <sheet name="03" sheetId="16" r:id="rId4"/>
    <sheet name="04" sheetId="4" r:id="rId5"/>
    <sheet name="05" sheetId="5" r:id="rId6"/>
    <sheet name="06" sheetId="18" r:id="rId7"/>
    <sheet name="07" sheetId="6" r:id="rId8"/>
    <sheet name="08" sheetId="19" r:id="rId9"/>
    <sheet name="09.10.11" sheetId="20" r:id="rId10"/>
    <sheet name="12" sheetId="21" r:id="rId11"/>
    <sheet name="13.14" sheetId="22" r:id="rId12"/>
    <sheet name="15-1" sheetId="23" r:id="rId13"/>
    <sheet name="15-2" sheetId="24" r:id="rId14"/>
  </sheets>
  <definedNames>
    <definedName name="_xlnm.Print_Area" localSheetId="0">'01-1'!$A$1:$H$12</definedName>
    <definedName name="_xlnm.Print_Area" localSheetId="1">'01-2'!$A$11:$H$20</definedName>
    <definedName name="_xlnm.Print_Area" localSheetId="3">'03'!$A$1:$L$26</definedName>
    <definedName name="_xlnm.Print_Area" localSheetId="4">'04'!$A$1:$I$21</definedName>
    <definedName name="_xlnm.Print_Area" localSheetId="6">'06'!$A$1:$K$21</definedName>
    <definedName name="_xlnm.Print_Area" localSheetId="9">'09.10.11'!$A$1:$U$27</definedName>
    <definedName name="_xlnm.Print_Area" localSheetId="10">'12'!$A$1:$G$12</definedName>
    <definedName name="_xlnm.Print_Area" localSheetId="11">'13.14'!$A$1:$Z$45</definedName>
    <definedName name="_xlnm.Print_Area" localSheetId="12">'15-1'!$A$1:$J$30</definedName>
    <definedName name="_xlnm.Print_Area" localSheetId="13">'15-2'!$A$1:$S$17</definedName>
  </definedNames>
  <calcPr calcId="152511"/>
</workbook>
</file>

<file path=xl/calcChain.xml><?xml version="1.0" encoding="utf-8"?>
<calcChain xmlns="http://schemas.openxmlformats.org/spreadsheetml/2006/main">
  <c r="P5" i="24" l="1"/>
  <c r="N5" i="24"/>
  <c r="L5" i="24"/>
  <c r="G5" i="24"/>
  <c r="E5" i="24"/>
  <c r="C5" i="24"/>
  <c r="G10" i="23"/>
  <c r="E10" i="23"/>
  <c r="G9" i="23"/>
  <c r="E9" i="23"/>
  <c r="G8" i="23"/>
  <c r="E8" i="23"/>
  <c r="G7" i="23"/>
  <c r="E7" i="23"/>
  <c r="G6" i="23"/>
  <c r="E6" i="23"/>
  <c r="G5" i="23"/>
  <c r="E5" i="23"/>
  <c r="AH38" i="22"/>
  <c r="AG37" i="22"/>
  <c r="AH36" i="22"/>
  <c r="AH35" i="22"/>
  <c r="AH34" i="22"/>
  <c r="AH33" i="22"/>
  <c r="AH32" i="22"/>
  <c r="AH31" i="22"/>
  <c r="AH30" i="22"/>
  <c r="AH29" i="22"/>
  <c r="AH28" i="22"/>
  <c r="AH27" i="22"/>
  <c r="C21" i="22"/>
  <c r="E20" i="22"/>
  <c r="D20" i="22"/>
  <c r="C19" i="22"/>
  <c r="C18" i="22"/>
  <c r="C17" i="22"/>
  <c r="C16" i="22"/>
  <c r="C15" i="22"/>
  <c r="C20" i="22" s="1"/>
  <c r="C5" i="22" s="1"/>
  <c r="C14" i="22"/>
  <c r="E13" i="22"/>
  <c r="D13" i="22"/>
  <c r="C12" i="22"/>
  <c r="C11" i="22"/>
  <c r="C10" i="22"/>
  <c r="C13" i="22" s="1"/>
  <c r="E9" i="22"/>
  <c r="D9" i="22"/>
  <c r="C8" i="22"/>
  <c r="C7" i="22"/>
  <c r="C6" i="22"/>
  <c r="C9" i="22" s="1"/>
  <c r="K5" i="22"/>
  <c r="J5" i="22"/>
  <c r="I5" i="22"/>
  <c r="AF37" i="22" s="1"/>
  <c r="H5" i="22"/>
  <c r="G5" i="22"/>
  <c r="F5" i="22"/>
  <c r="E5" i="22"/>
  <c r="D5" i="22"/>
  <c r="H26" i="20"/>
  <c r="H25" i="20"/>
  <c r="E25" i="20"/>
  <c r="H24" i="20"/>
  <c r="E24" i="20"/>
  <c r="B24" i="20"/>
  <c r="H23" i="20"/>
  <c r="E23" i="20"/>
  <c r="B23" i="20"/>
  <c r="H22" i="20"/>
  <c r="E22" i="20"/>
  <c r="B22" i="20"/>
  <c r="H21" i="20"/>
  <c r="E21" i="20"/>
  <c r="B21" i="20"/>
  <c r="H20" i="20"/>
  <c r="E20" i="20"/>
  <c r="B20" i="20"/>
  <c r="H19" i="20"/>
  <c r="E19" i="20"/>
  <c r="B19" i="20"/>
  <c r="H18" i="20"/>
  <c r="E18" i="20"/>
  <c r="B18" i="20"/>
  <c r="H17" i="20"/>
  <c r="E17" i="20"/>
  <c r="B17" i="20"/>
  <c r="H16" i="20"/>
  <c r="E16" i="20"/>
  <c r="B16" i="20"/>
  <c r="H15" i="20"/>
  <c r="E15" i="20"/>
  <c r="B15" i="20"/>
  <c r="H14" i="20"/>
  <c r="E14" i="20"/>
  <c r="B14" i="20"/>
  <c r="H13" i="20"/>
  <c r="E13" i="20"/>
  <c r="B13" i="20"/>
  <c r="H12" i="20"/>
  <c r="E12" i="20"/>
  <c r="B12" i="20"/>
  <c r="H11" i="20"/>
  <c r="E11" i="20"/>
  <c r="B11" i="20"/>
  <c r="H10" i="20"/>
  <c r="E10" i="20"/>
  <c r="B10" i="20"/>
  <c r="H9" i="20"/>
  <c r="E9" i="20"/>
  <c r="B9" i="20"/>
  <c r="H8" i="20"/>
  <c r="E8" i="20"/>
  <c r="H7" i="20"/>
  <c r="E7" i="20"/>
  <c r="B7" i="20"/>
  <c r="H6" i="20"/>
  <c r="H5" i="20" s="1"/>
  <c r="E6" i="20"/>
  <c r="E5" i="20" s="1"/>
  <c r="B6" i="20"/>
  <c r="B5" i="20" s="1"/>
  <c r="M5" i="20"/>
  <c r="L5" i="20"/>
  <c r="K5" i="20"/>
  <c r="J5" i="20"/>
  <c r="I5" i="20"/>
  <c r="G5" i="20"/>
  <c r="F5" i="20"/>
  <c r="D5" i="20"/>
  <c r="C5" i="20"/>
  <c r="AD37" i="22" l="1"/>
  <c r="AH37" i="22" s="1"/>
  <c r="AE37" i="22"/>
  <c r="F4" i="16"/>
  <c r="R17" i="18" l="1"/>
  <c r="R16" i="18"/>
  <c r="R15" i="18"/>
  <c r="R14" i="18"/>
  <c r="S17" i="18"/>
  <c r="S16" i="18"/>
  <c r="S15" i="18"/>
  <c r="S14" i="18"/>
  <c r="O5" i="5"/>
  <c r="T14" i="18" s="1"/>
  <c r="M8" i="5"/>
  <c r="M7" i="5"/>
  <c r="M6" i="5"/>
  <c r="M5" i="5"/>
  <c r="K32" i="5"/>
  <c r="K28" i="5"/>
  <c r="K24" i="5"/>
  <c r="K8" i="5" s="1"/>
  <c r="K20" i="5"/>
  <c r="K16" i="5"/>
  <c r="K12" i="5"/>
  <c r="K7" i="5"/>
  <c r="K6" i="5"/>
  <c r="K5" i="5"/>
  <c r="G5" i="4"/>
  <c r="G4" i="4"/>
  <c r="F5" i="4"/>
  <c r="F4" i="4"/>
  <c r="E4" i="16"/>
  <c r="C11" i="1"/>
  <c r="Y10" i="18" l="1"/>
  <c r="Y9" i="18"/>
  <c r="Y8" i="18"/>
  <c r="Y7" i="18"/>
  <c r="Y6" i="18"/>
  <c r="Y5" i="18"/>
  <c r="W10" i="18"/>
  <c r="W9" i="18"/>
  <c r="W8" i="18"/>
  <c r="W7" i="18"/>
  <c r="W6" i="18"/>
  <c r="W5" i="18"/>
  <c r="V10" i="18"/>
  <c r="V9" i="18"/>
  <c r="V8" i="18"/>
  <c r="V7" i="18"/>
  <c r="V6" i="18"/>
  <c r="V5" i="18"/>
  <c r="I5" i="5"/>
  <c r="Q14" i="18" s="1"/>
  <c r="X9" i="18" l="1"/>
  <c r="X10" i="18"/>
  <c r="X6" i="18"/>
  <c r="X5" i="18"/>
  <c r="X7" i="18"/>
  <c r="X8" i="18"/>
  <c r="O7" i="5" l="1"/>
  <c r="T16" i="18" s="1"/>
  <c r="O6" i="5"/>
  <c r="T15" i="18" s="1"/>
  <c r="C10" i="1"/>
  <c r="C9" i="1"/>
  <c r="I32" i="5" l="1"/>
  <c r="I28" i="5"/>
  <c r="I24" i="5"/>
  <c r="I20" i="5"/>
  <c r="I16" i="5"/>
  <c r="I12" i="5"/>
  <c r="I7" i="5"/>
  <c r="Q16" i="18" s="1"/>
  <c r="I6" i="5"/>
  <c r="Q15" i="18" s="1"/>
  <c r="E4" i="4"/>
  <c r="D5" i="4"/>
  <c r="D4" i="4"/>
  <c r="D4" i="16"/>
  <c r="C4" i="16"/>
  <c r="I8" i="5" l="1"/>
  <c r="Q17" i="18" s="1"/>
  <c r="C8" i="1"/>
  <c r="O8" i="5" l="1"/>
  <c r="T17" i="18" s="1"/>
  <c r="G32" i="5"/>
  <c r="G28" i="5"/>
  <c r="G24" i="5"/>
  <c r="G20" i="5"/>
  <c r="G16" i="5"/>
  <c r="G12" i="5"/>
  <c r="G7" i="5"/>
  <c r="P16" i="18" s="1"/>
  <c r="G6" i="5"/>
  <c r="P15" i="18" s="1"/>
  <c r="G5" i="5"/>
  <c r="P14" i="18" s="1"/>
  <c r="C5" i="4"/>
  <c r="C4" i="4"/>
  <c r="B4" i="16"/>
  <c r="C7" i="1"/>
  <c r="G8" i="5" l="1"/>
  <c r="P17" i="18" s="1"/>
  <c r="E32" i="5" l="1"/>
  <c r="E28" i="5"/>
  <c r="E24" i="5"/>
  <c r="E20" i="5"/>
  <c r="E16" i="5"/>
  <c r="E12" i="5"/>
  <c r="E7" i="5"/>
  <c r="O16" i="18" s="1"/>
  <c r="E6" i="5"/>
  <c r="O15" i="18" s="1"/>
  <c r="E5" i="5"/>
  <c r="O14" i="18" s="1"/>
  <c r="E8" i="5" l="1"/>
  <c r="O17" i="18" s="1"/>
  <c r="C12" i="5"/>
  <c r="C6" i="5"/>
  <c r="N15" i="18" s="1"/>
  <c r="C32" i="5"/>
  <c r="C28" i="5"/>
  <c r="C24" i="5"/>
  <c r="C20" i="5"/>
  <c r="C16" i="5"/>
  <c r="C7" i="5"/>
  <c r="N16" i="18" s="1"/>
  <c r="C5" i="5"/>
  <c r="N14" i="18" s="1"/>
  <c r="C21" i="6"/>
  <c r="H21" i="6" s="1"/>
  <c r="C20" i="6"/>
  <c r="C19" i="6"/>
  <c r="C18" i="6"/>
  <c r="H18" i="6" s="1"/>
  <c r="C17" i="6"/>
  <c r="H17" i="6" s="1"/>
  <c r="C16" i="6"/>
  <c r="H16" i="6" s="1"/>
  <c r="C15" i="6"/>
  <c r="H15" i="6" s="1"/>
  <c r="C14" i="6"/>
  <c r="H14" i="6" s="1"/>
  <c r="C13" i="6"/>
  <c r="H13" i="6" s="1"/>
  <c r="C12" i="6"/>
  <c r="H12" i="6" s="1"/>
  <c r="C11" i="6"/>
  <c r="H11" i="6" s="1"/>
  <c r="C10" i="6"/>
  <c r="C9" i="6"/>
  <c r="H9" i="6" s="1"/>
  <c r="C8" i="6"/>
  <c r="H8" i="6" s="1"/>
  <c r="C7" i="6"/>
  <c r="H7" i="6" s="1"/>
  <c r="C8" i="5" l="1"/>
  <c r="N17" i="18" s="1"/>
  <c r="F11" i="6"/>
  <c r="G11" i="6" s="1"/>
  <c r="F9" i="6"/>
  <c r="G9" i="6" s="1"/>
  <c r="F15" i="6"/>
  <c r="G15" i="6" s="1"/>
  <c r="H19" i="6"/>
  <c r="F13" i="6"/>
  <c r="G13" i="6" s="1"/>
  <c r="F17" i="6"/>
  <c r="G17" i="6" s="1"/>
  <c r="H20" i="6"/>
  <c r="F20" i="6"/>
  <c r="G20" i="6" s="1"/>
  <c r="F18" i="6"/>
  <c r="G18" i="6"/>
  <c r="F12" i="6"/>
  <c r="G12" i="6" s="1"/>
  <c r="F14" i="6"/>
  <c r="G14" i="6"/>
  <c r="F8" i="6"/>
  <c r="G8" i="6" s="1"/>
  <c r="F16" i="6"/>
  <c r="G16" i="6" s="1"/>
</calcChain>
</file>

<file path=xl/comments1.xml><?xml version="1.0" encoding="utf-8"?>
<comments xmlns="http://schemas.openxmlformats.org/spreadsheetml/2006/main">
  <authors>
    <author>作成者</author>
  </authors>
  <commentList>
    <comment ref="I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町の面積が途中変わっているので、計算式は入れていません。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M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MS　P明朝　8P　右寄せ</t>
        </r>
      </text>
    </comment>
    <comment ref="T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MS　P明朝　8P　右寄せ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Z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MS　P明朝　8P　右寄せ</t>
        </r>
      </text>
    </comment>
  </commentList>
</comments>
</file>

<file path=xl/sharedStrings.xml><?xml version="1.0" encoding="utf-8"?>
<sst xmlns="http://schemas.openxmlformats.org/spreadsheetml/2006/main" count="365" uniqueCount="200">
  <si>
    <t>藤江</t>
    <rPh sb="0" eb="2">
      <t>フジエ</t>
    </rPh>
    <phoneticPr fontId="2"/>
  </si>
  <si>
    <t>生路</t>
    <rPh sb="0" eb="2">
      <t>イクジ</t>
    </rPh>
    <phoneticPr fontId="2"/>
  </si>
  <si>
    <t>石浜</t>
    <rPh sb="0" eb="2">
      <t>イシハマ</t>
    </rPh>
    <phoneticPr fontId="2"/>
  </si>
  <si>
    <t>緒川
新田</t>
    <rPh sb="0" eb="2">
      <t>オガワ</t>
    </rPh>
    <rPh sb="3" eb="5">
      <t>シンデン</t>
    </rPh>
    <phoneticPr fontId="2"/>
  </si>
  <si>
    <t>緒川</t>
    <rPh sb="0" eb="2">
      <t>オガワ</t>
    </rPh>
    <phoneticPr fontId="2"/>
  </si>
  <si>
    <t>森岡</t>
    <rPh sb="0" eb="2">
      <t>モリオカ</t>
    </rPh>
    <phoneticPr fontId="2"/>
  </si>
  <si>
    <t>総数</t>
    <rPh sb="0" eb="2">
      <t>ソウスウ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</si>
  <si>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</si>
  <si>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増加
人口</t>
    <rPh sb="0" eb="2">
      <t>ゾウカ</t>
    </rPh>
    <rPh sb="3" eb="5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</si>
  <si>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</si>
  <si>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</si>
  <si>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合計</t>
    <rPh sb="0" eb="2">
      <t>ゴウケイ</t>
    </rPh>
    <phoneticPr fontId="2"/>
  </si>
  <si>
    <t>対前年</t>
    <rPh sb="0" eb="1">
      <t>タイ</t>
    </rPh>
    <rPh sb="1" eb="3">
      <t>ゼンネン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</si>
  <si>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</si>
  <si>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</si>
  <si>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　人　口</t>
    <rPh sb="1" eb="2">
      <t>ヒト</t>
    </rPh>
    <rPh sb="3" eb="4">
      <t>クチ</t>
    </rPh>
    <phoneticPr fontId="2"/>
  </si>
  <si>
    <t>差引</t>
    <rPh sb="0" eb="2">
      <t>サシヒキ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</si>
  <si>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</si>
  <si>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</si>
  <si>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死亡</t>
    <rPh sb="0" eb="2">
      <t>シボウ</t>
    </rPh>
    <phoneticPr fontId="2"/>
  </si>
  <si>
    <t>出生</t>
    <rPh sb="0" eb="2">
      <t>シュッセイ</t>
    </rPh>
    <phoneticPr fontId="2"/>
  </si>
  <si>
    <t>人口
増加</t>
    <rPh sb="0" eb="2">
      <t>ジンコウ</t>
    </rPh>
    <rPh sb="3" eb="5">
      <t>ゾウカ</t>
    </rPh>
    <phoneticPr fontId="2"/>
  </si>
  <si>
    <t>社会動態</t>
    <rPh sb="0" eb="2">
      <t>シャカイ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</si>
  <si>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</si>
  <si>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人口動態</t>
    <rPh sb="0" eb="2">
      <t>ジンコウ</t>
    </rPh>
    <rPh sb="2" eb="4">
      <t>ドウタイ</t>
    </rPh>
    <phoneticPr fontId="2"/>
  </si>
  <si>
    <t>資料：住民課</t>
    <rPh sb="0" eb="2">
      <t>シリョウ</t>
    </rPh>
    <rPh sb="3" eb="5">
      <t>ジュウミン</t>
    </rPh>
    <rPh sb="5" eb="6">
      <t>カ</t>
    </rPh>
    <phoneticPr fontId="2"/>
  </si>
  <si>
    <t>その他</t>
    <rPh sb="2" eb="3">
      <t>タ</t>
    </rPh>
    <phoneticPr fontId="2"/>
  </si>
  <si>
    <t>訂正･更正</t>
    <rPh sb="0" eb="2">
      <t>テイセイ</t>
    </rPh>
    <rPh sb="3" eb="5">
      <t>コウセイ</t>
    </rPh>
    <phoneticPr fontId="2"/>
  </si>
  <si>
    <t>転籍</t>
    <rPh sb="0" eb="2">
      <t>テンセキ</t>
    </rPh>
    <phoneticPr fontId="2"/>
  </si>
  <si>
    <t>氏名の変更</t>
    <rPh sb="0" eb="2">
      <t>シメイ</t>
    </rPh>
    <rPh sb="3" eb="5">
      <t>ヘンコウ</t>
    </rPh>
    <phoneticPr fontId="2"/>
  </si>
  <si>
    <t>養子離縁</t>
    <rPh sb="0" eb="2">
      <t>ヨウシ</t>
    </rPh>
    <rPh sb="2" eb="4">
      <t>リエン</t>
    </rPh>
    <phoneticPr fontId="2"/>
  </si>
  <si>
    <t>養子縁組</t>
    <rPh sb="0" eb="2">
      <t>ヨウシ</t>
    </rPh>
    <rPh sb="2" eb="4">
      <t>エングミ</t>
    </rPh>
    <phoneticPr fontId="2"/>
  </si>
  <si>
    <t>分籍</t>
    <rPh sb="0" eb="1">
      <t>ブン</t>
    </rPh>
    <rPh sb="1" eb="2">
      <t>セキ</t>
    </rPh>
    <phoneticPr fontId="2"/>
  </si>
  <si>
    <t>入籍</t>
    <rPh sb="0" eb="2">
      <t>ニュウセキ</t>
    </rPh>
    <phoneticPr fontId="2"/>
  </si>
  <si>
    <t>離婚</t>
    <rPh sb="0" eb="2">
      <t>リコン</t>
    </rPh>
    <phoneticPr fontId="2"/>
  </si>
  <si>
    <t>婚姻</t>
    <rPh sb="0" eb="2">
      <t>コンイン</t>
    </rPh>
    <phoneticPr fontId="2"/>
  </si>
  <si>
    <t>戸籍関係届出件数</t>
    <rPh sb="0" eb="2">
      <t>コセキ</t>
    </rPh>
    <rPh sb="2" eb="4">
      <t>カンケイ</t>
    </rPh>
    <rPh sb="4" eb="6">
      <t>トドケデ</t>
    </rPh>
    <rPh sb="6" eb="8">
      <t>ケンスウ</t>
    </rPh>
    <phoneticPr fontId="2"/>
  </si>
  <si>
    <t>世帯数</t>
    <rPh sb="0" eb="2">
      <t>セタイ</t>
    </rPh>
    <rPh sb="2" eb="3">
      <t>スウ</t>
    </rPh>
    <phoneticPr fontId="2"/>
  </si>
  <si>
    <t>各年度末現在</t>
    <rPh sb="0" eb="4">
      <t>カクネンドマツ</t>
    </rPh>
    <rPh sb="4" eb="6">
      <t>ゲンザイ</t>
    </rPh>
    <phoneticPr fontId="2"/>
  </si>
  <si>
    <t>世帯</t>
    <rPh sb="0" eb="2">
      <t>セタイ</t>
    </rPh>
    <phoneticPr fontId="2"/>
  </si>
  <si>
    <t>緒川新田</t>
    <rPh sb="0" eb="2">
      <t>オガワ</t>
    </rPh>
    <rPh sb="2" eb="4">
      <t>シンデン</t>
    </rPh>
    <phoneticPr fontId="2"/>
  </si>
  <si>
    <t>人　　口</t>
    <rPh sb="0" eb="1">
      <t>ヒト</t>
    </rPh>
    <rPh sb="3" eb="4">
      <t>クチ</t>
    </rPh>
    <phoneticPr fontId="2"/>
  </si>
  <si>
    <t>調査年</t>
    <rPh sb="0" eb="2">
      <t>チョウサ</t>
    </rPh>
    <rPh sb="2" eb="3">
      <t>ネン</t>
    </rPh>
    <phoneticPr fontId="2"/>
  </si>
  <si>
    <t>国勢調査による人口・世帯数</t>
    <rPh sb="0" eb="2">
      <t>コクセイ</t>
    </rPh>
    <rPh sb="2" eb="4">
      <t>チョウサ</t>
    </rPh>
    <rPh sb="7" eb="9">
      <t>ジンコウ</t>
    </rPh>
    <rPh sb="10" eb="13">
      <t>セタイスウ</t>
    </rPh>
    <phoneticPr fontId="2"/>
  </si>
  <si>
    <t>-</t>
    <phoneticPr fontId="2"/>
  </si>
  <si>
    <t>不詳</t>
    <rPh sb="0" eb="2">
      <t>フショウ</t>
    </rPh>
    <phoneticPr fontId="2"/>
  </si>
  <si>
    <t>5～9</t>
    <phoneticPr fontId="2"/>
  </si>
  <si>
    <t>25～29</t>
    <phoneticPr fontId="2"/>
  </si>
  <si>
    <t>30～34</t>
    <phoneticPr fontId="2"/>
  </si>
  <si>
    <t>85～89</t>
    <phoneticPr fontId="2"/>
  </si>
  <si>
    <t>区分</t>
    <rPh sb="0" eb="2">
      <t>クブン</t>
    </rPh>
    <phoneticPr fontId="2"/>
  </si>
  <si>
    <t>各年10月１日現在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2"/>
  </si>
  <si>
    <t>率（％）</t>
    <rPh sb="0" eb="1">
      <t>リツ</t>
    </rPh>
    <phoneticPr fontId="2"/>
  </si>
  <si>
    <t>実数</t>
    <rPh sb="0" eb="2">
      <t>ジッスウ</t>
    </rPh>
    <phoneticPr fontId="2"/>
  </si>
  <si>
    <t>増　　　減</t>
    <rPh sb="0" eb="1">
      <t>ゾウ</t>
    </rPh>
    <rPh sb="4" eb="5">
      <t>ゲン</t>
    </rPh>
    <phoneticPr fontId="2"/>
  </si>
  <si>
    <t>人　　　口</t>
    <rPh sb="0" eb="1">
      <t>ヒト</t>
    </rPh>
    <rPh sb="4" eb="5">
      <t>クチ</t>
    </rPh>
    <phoneticPr fontId="2"/>
  </si>
  <si>
    <t>人口集中地区（ＤＩＤ）</t>
    <rPh sb="0" eb="2">
      <t>ジンコウ</t>
    </rPh>
    <rPh sb="2" eb="4">
      <t>シュウチュウ</t>
    </rPh>
    <rPh sb="4" eb="6">
      <t>チク</t>
    </rPh>
    <phoneticPr fontId="2"/>
  </si>
  <si>
    <t>東海市</t>
    <rPh sb="0" eb="2">
      <t>トウカイ</t>
    </rPh>
    <rPh sb="2" eb="3">
      <t>シ</t>
    </rPh>
    <phoneticPr fontId="2"/>
  </si>
  <si>
    <t>半田市</t>
    <rPh sb="0" eb="3">
      <t>ハンダシ</t>
    </rPh>
    <phoneticPr fontId="2"/>
  </si>
  <si>
    <t>刈谷市</t>
    <rPh sb="0" eb="2">
      <t>カリヤ</t>
    </rPh>
    <rPh sb="2" eb="3">
      <t>シ</t>
    </rPh>
    <phoneticPr fontId="2"/>
  </si>
  <si>
    <t>刈谷市</t>
    <rPh sb="0" eb="3">
      <t>カリヤシ</t>
    </rPh>
    <phoneticPr fontId="2"/>
  </si>
  <si>
    <t>大府市</t>
    <rPh sb="0" eb="3">
      <t>オオブシ</t>
    </rPh>
    <phoneticPr fontId="2"/>
  </si>
  <si>
    <t>名古屋市</t>
    <rPh sb="0" eb="4">
      <t>ナゴヤシ</t>
    </rPh>
    <phoneticPr fontId="2"/>
  </si>
  <si>
    <t>総　数</t>
    <rPh sb="0" eb="1">
      <t>フサ</t>
    </rPh>
    <rPh sb="2" eb="3">
      <t>カズ</t>
    </rPh>
    <phoneticPr fontId="2"/>
  </si>
  <si>
    <t>通学</t>
    <rPh sb="0" eb="2">
      <t>ツウガク</t>
    </rPh>
    <phoneticPr fontId="2"/>
  </si>
  <si>
    <t>通勤</t>
    <rPh sb="0" eb="2">
      <t>ツウキン</t>
    </rPh>
    <phoneticPr fontId="2"/>
  </si>
  <si>
    <t>流出人口</t>
    <rPh sb="0" eb="2">
      <t>リュウシュツ</t>
    </rPh>
    <rPh sb="2" eb="4">
      <t>ジンコウ</t>
    </rPh>
    <phoneticPr fontId="2"/>
  </si>
  <si>
    <t>流入人口</t>
    <rPh sb="0" eb="2">
      <t>リュウニュウ</t>
    </rPh>
    <rPh sb="2" eb="4">
      <t>ジンコウ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</si>
  <si>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</si>
  <si>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合　　計</t>
    <rPh sb="0" eb="1">
      <t>ゴウ</t>
    </rPh>
    <rPh sb="3" eb="4">
      <t>ケイ</t>
    </rPh>
    <phoneticPr fontId="2"/>
  </si>
  <si>
    <t>公　　務</t>
    <rPh sb="0" eb="1">
      <t>オオヤケ</t>
    </rPh>
    <rPh sb="3" eb="4">
      <t>ツトム</t>
    </rPh>
    <phoneticPr fontId="2"/>
  </si>
  <si>
    <t>サービス業</t>
    <rPh sb="4" eb="5">
      <t>ギョウ</t>
    </rPh>
    <phoneticPr fontId="2"/>
  </si>
  <si>
    <t>金融･保険
･不動産業</t>
    <rPh sb="0" eb="2">
      <t>キンユウ</t>
    </rPh>
    <rPh sb="3" eb="5">
      <t>ホケン</t>
    </rPh>
    <rPh sb="7" eb="10">
      <t>フドウサン</t>
    </rPh>
    <rPh sb="10" eb="11">
      <t>ギョウ</t>
    </rPh>
    <phoneticPr fontId="2"/>
  </si>
  <si>
    <t>卸売
･小売業</t>
    <rPh sb="0" eb="2">
      <t>オロシウリ</t>
    </rPh>
    <rPh sb="4" eb="7">
      <t>コウリギョウ</t>
    </rPh>
    <phoneticPr fontId="2"/>
  </si>
  <si>
    <t>第三次産業</t>
    <rPh sb="0" eb="3">
      <t>ダイサンジ</t>
    </rPh>
    <rPh sb="3" eb="5">
      <t>サンギョウ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</si>
  <si>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</si>
  <si>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</si>
  <si>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鉱　　業</t>
    <rPh sb="0" eb="1">
      <t>コウ</t>
    </rPh>
    <rPh sb="3" eb="4">
      <t>ギョウ</t>
    </rPh>
    <phoneticPr fontId="2"/>
  </si>
  <si>
    <t>第二次産業</t>
    <rPh sb="0" eb="1">
      <t>ダイ</t>
    </rPh>
    <rPh sb="1" eb="3">
      <t>ニジ</t>
    </rPh>
    <rPh sb="3" eb="5">
      <t>サンギョウ</t>
    </rPh>
    <phoneticPr fontId="2"/>
  </si>
  <si>
    <t>林　　業</t>
    <rPh sb="0" eb="1">
      <t>ハヤシ</t>
    </rPh>
    <rPh sb="3" eb="4">
      <t>ギョウ</t>
    </rPh>
    <phoneticPr fontId="2"/>
  </si>
  <si>
    <t>農　　業</t>
    <rPh sb="0" eb="1">
      <t>ノウ</t>
    </rPh>
    <rPh sb="3" eb="4">
      <t>ギョウ</t>
    </rPh>
    <phoneticPr fontId="2"/>
  </si>
  <si>
    <t>第一次産業</t>
    <rPh sb="0" eb="1">
      <t>ダイ</t>
    </rPh>
    <rPh sb="1" eb="3">
      <t>イチジ</t>
    </rPh>
    <rPh sb="3" eb="5">
      <t>サンギョウ</t>
    </rPh>
    <phoneticPr fontId="2"/>
  </si>
  <si>
    <t>総　　数</t>
    <rPh sb="0" eb="1">
      <t>フサ</t>
    </rPh>
    <rPh sb="3" eb="4">
      <t>カズ</t>
    </rPh>
    <phoneticPr fontId="2"/>
  </si>
  <si>
    <t>確認</t>
    <rPh sb="0" eb="2">
      <t>カクニン</t>
    </rPh>
    <phoneticPr fontId="2"/>
  </si>
  <si>
    <t>分類不能</t>
    <rPh sb="0" eb="2">
      <t>ブンルイ</t>
    </rPh>
    <rPh sb="2" eb="4">
      <t>フノウ</t>
    </rPh>
    <phoneticPr fontId="2"/>
  </si>
  <si>
    <t>各年10月１日現在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</si>
  <si>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５年ごとの調査</t>
    <rPh sb="1" eb="2">
      <t>ネン</t>
    </rPh>
    <rPh sb="5" eb="7">
      <t>チョウサ</t>
    </rPh>
    <phoneticPr fontId="2"/>
  </si>
  <si>
    <t>資料：国勢調査（５年ごとの調査）</t>
    <rPh sb="0" eb="2">
      <t>シリョウ</t>
    </rPh>
    <rPh sb="3" eb="5">
      <t>コクセイ</t>
    </rPh>
    <rPh sb="5" eb="7">
      <t>チョウサ</t>
    </rPh>
    <rPh sb="9" eb="10">
      <t>ネン</t>
    </rPh>
    <rPh sb="13" eb="15">
      <t>チョウサ</t>
    </rPh>
    <phoneticPr fontId="2"/>
  </si>
  <si>
    <t>資料：国勢調査（５年ごとの調査）</t>
    <rPh sb="0" eb="2">
      <t>シリョウ</t>
    </rPh>
    <rPh sb="3" eb="5">
      <t>コクセイ</t>
    </rPh>
    <rPh sb="5" eb="7">
      <t>チョウサ</t>
    </rPh>
    <phoneticPr fontId="2"/>
  </si>
  <si>
    <t>人口･世帯数</t>
    <rPh sb="0" eb="2">
      <t>ジンコウ</t>
    </rPh>
    <rPh sb="3" eb="5">
      <t>セタイ</t>
    </rPh>
    <rPh sb="5" eb="6">
      <t>スウ</t>
    </rPh>
    <phoneticPr fontId="2"/>
  </si>
  <si>
    <t>外国人地区別人口･世帯数</t>
    <rPh sb="0" eb="2">
      <t>ガイコク</t>
    </rPh>
    <rPh sb="2" eb="3">
      <t>ジン</t>
    </rPh>
    <rPh sb="3" eb="5">
      <t>チク</t>
    </rPh>
    <rPh sb="5" eb="6">
      <t>ベツ</t>
    </rPh>
    <rPh sb="6" eb="8">
      <t>ジンコウ</t>
    </rPh>
    <rPh sb="9" eb="12">
      <t>セタイスウ</t>
    </rPh>
    <phoneticPr fontId="2"/>
  </si>
  <si>
    <t>地区別人口・世帯数</t>
    <rPh sb="0" eb="2">
      <t>チク</t>
    </rPh>
    <rPh sb="2" eb="3">
      <t>ベツ</t>
    </rPh>
    <rPh sb="3" eb="5">
      <t>ジンコウ</t>
    </rPh>
    <rPh sb="6" eb="9">
      <t>セタイスウ</t>
    </rPh>
    <phoneticPr fontId="2"/>
  </si>
  <si>
    <t>産業別就業者数と構成比</t>
    <rPh sb="0" eb="2">
      <t>サンギョウ</t>
    </rPh>
    <rPh sb="2" eb="3">
      <t>ベツ</t>
    </rPh>
    <rPh sb="3" eb="6">
      <t>シュウギョウシャ</t>
    </rPh>
    <rPh sb="6" eb="7">
      <t>スウ</t>
    </rPh>
    <rPh sb="8" eb="11">
      <t>コウセイヒ</t>
    </rPh>
    <phoneticPr fontId="2"/>
  </si>
  <si>
    <t>高齢化率</t>
    <rPh sb="0" eb="3">
      <t>コウレイカ</t>
    </rPh>
    <rPh sb="3" eb="4">
      <t>リツ</t>
    </rPh>
    <phoneticPr fontId="2"/>
  </si>
  <si>
    <t>総人口・世帯数</t>
    <rPh sb="0" eb="3">
      <t>ソウジンコウ</t>
    </rPh>
    <rPh sb="4" eb="7">
      <t>セタイスウ</t>
    </rPh>
    <phoneticPr fontId="2"/>
  </si>
  <si>
    <t>増加率
(％)</t>
    <rPh sb="0" eb="2">
      <t>ゾウカ</t>
    </rPh>
    <rPh sb="2" eb="3">
      <t>リツ</t>
    </rPh>
    <phoneticPr fontId="2"/>
  </si>
  <si>
    <t>※その他増減は含まない。　</t>
    <rPh sb="3" eb="4">
      <t>タ</t>
    </rPh>
    <rPh sb="4" eb="6">
      <t>ゾウゲン</t>
    </rPh>
    <rPh sb="7" eb="8">
      <t>フク</t>
    </rPh>
    <phoneticPr fontId="2"/>
  </si>
  <si>
    <t>人　口
増加率
（％）</t>
    <rPh sb="0" eb="1">
      <t>ヒト</t>
    </rPh>
    <rPh sb="2" eb="3">
      <t>クチ</t>
    </rPh>
    <rPh sb="4" eb="6">
      <t>ゾウカ</t>
    </rPh>
    <rPh sb="6" eb="7">
      <t>リツ</t>
    </rPh>
    <phoneticPr fontId="2"/>
  </si>
  <si>
    <t>1世帯
あたり
人　口</t>
    <rPh sb="1" eb="3">
      <t>セタイ</t>
    </rPh>
    <rPh sb="8" eb="9">
      <t>ヒト</t>
    </rPh>
    <rPh sb="10" eb="11">
      <t>クチ</t>
    </rPh>
    <phoneticPr fontId="2"/>
  </si>
  <si>
    <r>
      <t>人口
密度
(人/㎞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)</t>
    </r>
    <rPh sb="0" eb="2">
      <t>ジンコウ</t>
    </rPh>
    <rPh sb="3" eb="5">
      <t>ミツド</t>
    </rPh>
    <rPh sb="7" eb="8">
      <t>ジン</t>
    </rPh>
    <phoneticPr fontId="2"/>
  </si>
  <si>
    <t>１世帯
あたり
人　口</t>
    <rPh sb="1" eb="3">
      <t>セタイ</t>
    </rPh>
    <rPh sb="8" eb="9">
      <t>ヒト</t>
    </rPh>
    <rPh sb="10" eb="11">
      <t>クチ</t>
    </rPh>
    <phoneticPr fontId="2"/>
  </si>
  <si>
    <t>大９</t>
    <rPh sb="0" eb="1">
      <t>ダイ</t>
    </rPh>
    <phoneticPr fontId="2"/>
  </si>
  <si>
    <t>昭５</t>
    <rPh sb="0" eb="1">
      <t>アキラ</t>
    </rPh>
    <phoneticPr fontId="2"/>
  </si>
  <si>
    <t>平２</t>
    <rPh sb="0" eb="1">
      <t>ヘイ</t>
    </rPh>
    <phoneticPr fontId="2"/>
  </si>
  <si>
    <t>-</t>
    <phoneticPr fontId="2"/>
  </si>
  <si>
    <t>平２</t>
    <rPh sb="0" eb="1">
      <t>タイラ</t>
    </rPh>
    <phoneticPr fontId="2"/>
  </si>
  <si>
    <t>単位：％</t>
    <rPh sb="0" eb="2">
      <t>タンイ</t>
    </rPh>
    <phoneticPr fontId="2"/>
  </si>
  <si>
    <t>第一次産業</t>
    <rPh sb="0" eb="1">
      <t>ダイ</t>
    </rPh>
    <rPh sb="1" eb="2">
      <t>１</t>
    </rPh>
    <rPh sb="2" eb="3">
      <t>ジ</t>
    </rPh>
    <rPh sb="3" eb="5">
      <t>サンギョウ</t>
    </rPh>
    <phoneticPr fontId="2"/>
  </si>
  <si>
    <t>第二次産業</t>
    <rPh sb="0" eb="1">
      <t>ダイ</t>
    </rPh>
    <rPh sb="1" eb="2">
      <t>２</t>
    </rPh>
    <rPh sb="2" eb="3">
      <t>ジ</t>
    </rPh>
    <rPh sb="3" eb="5">
      <t>サンギョウ</t>
    </rPh>
    <phoneticPr fontId="2"/>
  </si>
  <si>
    <t>第三次産業</t>
    <rPh sb="0" eb="1">
      <t>ダイ</t>
    </rPh>
    <rPh sb="1" eb="2">
      <t>３</t>
    </rPh>
    <rPh sb="2" eb="3">
      <t>ジ</t>
    </rPh>
    <rPh sb="3" eb="5">
      <t>サンギョウ</t>
    </rPh>
    <phoneticPr fontId="2"/>
  </si>
  <si>
    <t>※大正９年および14年の人口密度は市および郡部のみでの集計のため不明</t>
    <rPh sb="1" eb="3">
      <t>タイショウ</t>
    </rPh>
    <rPh sb="4" eb="5">
      <t>ネン</t>
    </rPh>
    <rPh sb="10" eb="11">
      <t>ネン</t>
    </rPh>
    <rPh sb="12" eb="14">
      <t>ジンコウ</t>
    </rPh>
    <rPh sb="14" eb="16">
      <t>ミツド</t>
    </rPh>
    <rPh sb="17" eb="18">
      <t>シ</t>
    </rPh>
    <rPh sb="21" eb="23">
      <t>グンブ</t>
    </rPh>
    <rPh sb="27" eb="29">
      <t>シュウケイ</t>
    </rPh>
    <rPh sb="32" eb="34">
      <t>フメイ</t>
    </rPh>
    <phoneticPr fontId="2"/>
  </si>
  <si>
    <t>※四捨五入の関係で内訳の合計が100％とならないことがある</t>
    <rPh sb="1" eb="5">
      <t>シシャゴニュウ</t>
    </rPh>
    <rPh sb="6" eb="8">
      <t>カンケイ</t>
    </rPh>
    <rPh sb="9" eb="11">
      <t>ウチワケ</t>
    </rPh>
    <rPh sb="12" eb="14">
      <t>ゴウケイ</t>
    </rPh>
    <phoneticPr fontId="2"/>
  </si>
  <si>
    <t>資料：住民課</t>
    <rPh sb="0" eb="2">
      <t>シリョウ</t>
    </rPh>
    <rPh sb="3" eb="6">
      <t>ジュウミンカ</t>
    </rPh>
    <phoneticPr fontId="2"/>
  </si>
  <si>
    <t>資料：住民課</t>
    <rPh sb="3" eb="6">
      <t>ジュウミンカ</t>
    </rPh>
    <phoneticPr fontId="2"/>
  </si>
  <si>
    <t>※日本人との混合世帯除く</t>
    <rPh sb="1" eb="4">
      <t>ニホンジン</t>
    </rPh>
    <rPh sb="6" eb="8">
      <t>コンゴウ</t>
    </rPh>
    <rPh sb="8" eb="10">
      <t>セタイ</t>
    </rPh>
    <rPh sb="10" eb="11">
      <t>ノゾ</t>
    </rPh>
    <phoneticPr fontId="2"/>
  </si>
  <si>
    <r>
      <t>通勤・通学先別流入・流出人口</t>
    </r>
    <r>
      <rPr>
        <sz val="8"/>
        <rFont val="ＭＳ ゴシック"/>
        <family val="3"/>
        <charset val="128"/>
      </rPr>
      <t>（15才以上）</t>
    </r>
    <rPh sb="0" eb="2">
      <t>ツウキン</t>
    </rPh>
    <rPh sb="3" eb="5">
      <t>ツウガク</t>
    </rPh>
    <rPh sb="5" eb="6">
      <t>サキ</t>
    </rPh>
    <rPh sb="6" eb="7">
      <t>ベツ</t>
    </rPh>
    <rPh sb="7" eb="9">
      <t>リュウニュウ</t>
    </rPh>
    <rPh sb="10" eb="12">
      <t>リュウシュツ</t>
    </rPh>
    <rPh sb="12" eb="14">
      <t>ジンコウ</t>
    </rPh>
    <rPh sb="17" eb="18">
      <t>サイ</t>
    </rPh>
    <rPh sb="18" eb="20">
      <t>イジョウ</t>
    </rPh>
    <phoneticPr fontId="2"/>
  </si>
  <si>
    <t>平27</t>
    <rPh sb="0" eb="1">
      <t>タイ</t>
    </rPh>
    <phoneticPr fontId="2"/>
  </si>
  <si>
    <t>昭40</t>
    <phoneticPr fontId="2"/>
  </si>
  <si>
    <t>マイナンバーカードの申請数・交付数</t>
    <rPh sb="10" eb="12">
      <t>シンセイ</t>
    </rPh>
    <rPh sb="12" eb="13">
      <t>スウ</t>
    </rPh>
    <rPh sb="14" eb="16">
      <t>コウフ</t>
    </rPh>
    <rPh sb="16" eb="17">
      <t>スウ</t>
    </rPh>
    <phoneticPr fontId="2"/>
  </si>
  <si>
    <t>申請</t>
    <rPh sb="0" eb="2">
      <t>シンセイ</t>
    </rPh>
    <phoneticPr fontId="2"/>
  </si>
  <si>
    <t>交付</t>
    <rPh sb="0" eb="2">
      <t>コウフ</t>
    </rPh>
    <phoneticPr fontId="2"/>
  </si>
  <si>
    <t>各年度末現在</t>
    <phoneticPr fontId="2"/>
  </si>
  <si>
    <r>
      <t>　平成27年国勢調査の人口集中地区の設定にあたっては平成27年国勢調査基本単位区を基礎単位地域として用い、市区町村の境域内で人口密度の高い基本単位区が隣接して、平成27年国勢調査時に人口5,000人以上を有し、人口密度が１km</t>
    </r>
    <r>
      <rPr>
        <vertAlign val="superscript"/>
        <sz val="7.5"/>
        <rFont val="ＭＳ 明朝"/>
        <family val="1"/>
        <charset val="128"/>
      </rPr>
      <t>2</t>
    </r>
    <r>
      <rPr>
        <sz val="7.5"/>
        <rFont val="ＭＳ 明朝"/>
        <family val="1"/>
        <charset val="128"/>
      </rPr>
      <t>あたり4,000人以上となる地域を構成する場合、この地域を「人口集中地区」とした。</t>
    </r>
    <phoneticPr fontId="2"/>
  </si>
  <si>
    <t>電気･ガス
･熱供給
･水道業</t>
    <rPh sb="0" eb="2">
      <t>デンキ</t>
    </rPh>
    <rPh sb="7" eb="8">
      <t>ネツ</t>
    </rPh>
    <rPh sb="8" eb="10">
      <t>キョウキュウ</t>
    </rPh>
    <rPh sb="12" eb="14">
      <t>スイドウ</t>
    </rPh>
    <rPh sb="14" eb="15">
      <t>ギョウ</t>
    </rPh>
    <phoneticPr fontId="2"/>
  </si>
  <si>
    <t>漁　　業</t>
    <rPh sb="0" eb="1">
      <t>リョウ</t>
    </rPh>
    <rPh sb="3" eb="4">
      <t>ギョウ</t>
    </rPh>
    <phoneticPr fontId="2"/>
  </si>
  <si>
    <t>運輸･郵便･情報通信業</t>
    <rPh sb="0" eb="2">
      <t>ウンユ</t>
    </rPh>
    <rPh sb="3" eb="5">
      <t>ユウビン</t>
    </rPh>
    <rPh sb="6" eb="8">
      <t>ジョウホウ</t>
    </rPh>
    <rPh sb="8" eb="11">
      <t>ツウシンギョウ</t>
    </rPh>
    <phoneticPr fontId="2"/>
  </si>
  <si>
    <t>①</t>
    <phoneticPr fontId="25"/>
  </si>
  <si>
    <t>②</t>
    <phoneticPr fontId="2"/>
  </si>
  <si>
    <t>③</t>
    <phoneticPr fontId="2"/>
  </si>
  <si>
    <t>④=③-②</t>
    <phoneticPr fontId="25"/>
  </si>
  <si>
    <t>⑤=①+④</t>
    <phoneticPr fontId="25"/>
  </si>
  <si>
    <t>⑥=⑤/①×100</t>
    <phoneticPr fontId="25"/>
  </si>
  <si>
    <r>
      <t xml:space="preserve">夜間人口
</t>
    </r>
    <r>
      <rPr>
        <sz val="6"/>
        <rFont val="ＭＳ 明朝"/>
        <family val="1"/>
        <charset val="128"/>
      </rPr>
      <t>(常住人口)</t>
    </r>
    <rPh sb="0" eb="2">
      <t>ヤカン</t>
    </rPh>
    <rPh sb="2" eb="4">
      <t>ジンコウ</t>
    </rPh>
    <rPh sb="6" eb="7">
      <t>ツネ</t>
    </rPh>
    <rPh sb="7" eb="8">
      <t>ス</t>
    </rPh>
    <rPh sb="8" eb="10">
      <t>ジンコウ</t>
    </rPh>
    <phoneticPr fontId="25"/>
  </si>
  <si>
    <t>昼間人口
指数</t>
    <rPh sb="0" eb="2">
      <t>チュウカン</t>
    </rPh>
    <rPh sb="2" eb="4">
      <t>ジンコウ</t>
    </rPh>
    <rPh sb="5" eb="7">
      <t>シスウ</t>
    </rPh>
    <phoneticPr fontId="25"/>
  </si>
  <si>
    <t>流入超過
人口</t>
    <rPh sb="0" eb="2">
      <t>リュウニュウ</t>
    </rPh>
    <rPh sb="2" eb="4">
      <t>チョウカ</t>
    </rPh>
    <rPh sb="5" eb="7">
      <t>ジンコウ</t>
    </rPh>
    <phoneticPr fontId="25"/>
  </si>
  <si>
    <t>流出
人口</t>
    <rPh sb="0" eb="2">
      <t>リュウシュツ</t>
    </rPh>
    <rPh sb="3" eb="5">
      <t>ジンコウ</t>
    </rPh>
    <phoneticPr fontId="25"/>
  </si>
  <si>
    <t>流入
人口</t>
    <rPh sb="0" eb="2">
      <t>リュウニュウ</t>
    </rPh>
    <rPh sb="3" eb="5">
      <t>ジンコウ</t>
    </rPh>
    <phoneticPr fontId="25"/>
  </si>
  <si>
    <t>昼間
人口</t>
    <rPh sb="0" eb="2">
      <t>チュウカン</t>
    </rPh>
    <rPh sb="3" eb="5">
      <t>ジンコウ</t>
    </rPh>
    <phoneticPr fontId="25"/>
  </si>
  <si>
    <t>各年10月１日現在</t>
    <rPh sb="0" eb="1">
      <t>カク</t>
    </rPh>
    <phoneticPr fontId="2"/>
  </si>
  <si>
    <t>資料：国勢調査（５年ごとの調査）</t>
    <phoneticPr fontId="2"/>
  </si>
  <si>
    <t>森岡</t>
    <rPh sb="0" eb="2">
      <t>モリオカ</t>
    </rPh>
    <phoneticPr fontId="25"/>
  </si>
  <si>
    <t>緒川</t>
    <rPh sb="0" eb="2">
      <t>オガワ</t>
    </rPh>
    <phoneticPr fontId="25"/>
  </si>
  <si>
    <t>石浜</t>
    <rPh sb="0" eb="2">
      <t>イシハマ</t>
    </rPh>
    <phoneticPr fontId="25"/>
  </si>
  <si>
    <t>生路</t>
    <rPh sb="0" eb="2">
      <t>イクジ</t>
    </rPh>
    <phoneticPr fontId="25"/>
  </si>
  <si>
    <t>藤江</t>
    <rPh sb="0" eb="2">
      <t>フジエ</t>
    </rPh>
    <phoneticPr fontId="25"/>
  </si>
  <si>
    <t>緒川
新田</t>
    <rPh sb="0" eb="2">
      <t>オガワ</t>
    </rPh>
    <rPh sb="3" eb="5">
      <t>シンデン</t>
    </rPh>
    <phoneticPr fontId="25"/>
  </si>
  <si>
    <t>国勢調査による地区別人口・世帯数</t>
    <rPh sb="0" eb="2">
      <t>コクセイ</t>
    </rPh>
    <rPh sb="2" eb="4">
      <t>チョウサ</t>
    </rPh>
    <rPh sb="7" eb="8">
      <t>チ</t>
    </rPh>
    <rPh sb="8" eb="10">
      <t>クベツ</t>
    </rPh>
    <phoneticPr fontId="2"/>
  </si>
  <si>
    <t>全体</t>
    <rPh sb="0" eb="2">
      <t>ゼンタイ</t>
    </rPh>
    <phoneticPr fontId="25"/>
  </si>
  <si>
    <t>※高齢化率：65歳以上人口が全人口に占める割合</t>
    <rPh sb="1" eb="4">
      <t>コウレイカ</t>
    </rPh>
    <rPh sb="4" eb="5">
      <t>リツ</t>
    </rPh>
    <rPh sb="8" eb="9">
      <t>サイ</t>
    </rPh>
    <rPh sb="9" eb="11">
      <t>イジョウ</t>
    </rPh>
    <rPh sb="11" eb="13">
      <t>ジンコウ</t>
    </rPh>
    <rPh sb="14" eb="17">
      <t>ゼンジンコウ</t>
    </rPh>
    <rPh sb="18" eb="19">
      <t>シ</t>
    </rPh>
    <rPh sb="21" eb="23">
      <t>ワリアイ</t>
    </rPh>
    <phoneticPr fontId="2"/>
  </si>
  <si>
    <t>国勢調査による５歳階級別男女別人口</t>
    <rPh sb="0" eb="2">
      <t>コクセイ</t>
    </rPh>
    <rPh sb="2" eb="4">
      <t>チョウサ</t>
    </rPh>
    <rPh sb="8" eb="9">
      <t>サイ</t>
    </rPh>
    <rPh sb="9" eb="11">
      <t>カイキュウ</t>
    </rPh>
    <rPh sb="11" eb="12">
      <t>ベツ</t>
    </rPh>
    <rPh sb="12" eb="14">
      <t>ダンジョ</t>
    </rPh>
    <rPh sb="14" eb="15">
      <t>ベツ</t>
    </rPh>
    <rPh sb="15" eb="17">
      <t>ジンコウ</t>
    </rPh>
    <phoneticPr fontId="2"/>
  </si>
  <si>
    <t>５歳階級人口ピラミッド（平成27年国勢調査）</t>
    <rPh sb="1" eb="2">
      <t>サイ</t>
    </rPh>
    <rPh sb="2" eb="4">
      <t>カイキュウ</t>
    </rPh>
    <rPh sb="4" eb="6">
      <t>ジンコウ</t>
    </rPh>
    <rPh sb="12" eb="14">
      <t>ヘイセイ</t>
    </rPh>
    <rPh sb="16" eb="17">
      <t>ネン</t>
    </rPh>
    <rPh sb="17" eb="19">
      <t>コクセイ</t>
    </rPh>
    <rPh sb="19" eb="21">
      <t>チョウサ</t>
    </rPh>
    <phoneticPr fontId="2"/>
  </si>
  <si>
    <t>昼夜間人口および流出入人口</t>
    <rPh sb="0" eb="2">
      <t>チュウヤ</t>
    </rPh>
    <rPh sb="2" eb="3">
      <t>カン</t>
    </rPh>
    <rPh sb="3" eb="5">
      <t>ジンコウ</t>
    </rPh>
    <rPh sb="8" eb="10">
      <t>リュウシュツ</t>
    </rPh>
    <rPh sb="10" eb="11">
      <t>ニュウ</t>
    </rPh>
    <rPh sb="11" eb="13">
      <t>ジンコウ</t>
    </rPh>
    <phoneticPr fontId="2"/>
  </si>
  <si>
    <t>令１</t>
    <rPh sb="0" eb="1">
      <t>レイ</t>
    </rPh>
    <phoneticPr fontId="2"/>
  </si>
  <si>
    <t>平28</t>
    <phoneticPr fontId="2"/>
  </si>
  <si>
    <t>平28</t>
    <phoneticPr fontId="2"/>
  </si>
  <si>
    <t>平26</t>
    <phoneticPr fontId="2"/>
  </si>
  <si>
    <t>令和３年３月31日現在</t>
    <rPh sb="0" eb="2">
      <t>レイワ</t>
    </rPh>
    <rPh sb="3" eb="4">
      <t>ネン</t>
    </rPh>
    <rPh sb="5" eb="6">
      <t>ガツ</t>
    </rPh>
    <rPh sb="8" eb="11">
      <t>ニチゲンザイ</t>
    </rPh>
    <rPh sb="9" eb="11">
      <t>ゲンザイ</t>
    </rPh>
    <phoneticPr fontId="2"/>
  </si>
  <si>
    <t>令２</t>
    <rPh sb="0" eb="1">
      <t>レイ</t>
    </rPh>
    <phoneticPr fontId="2"/>
  </si>
  <si>
    <t>平７</t>
    <phoneticPr fontId="2"/>
  </si>
  <si>
    <t>平成27年10月１日現在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</si>
  <si>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平12</t>
    <phoneticPr fontId="2"/>
  </si>
  <si>
    <t>95～</t>
    <phoneticPr fontId="2"/>
  </si>
  <si>
    <t>0～4</t>
    <phoneticPr fontId="2"/>
  </si>
  <si>
    <t>0～4</t>
    <phoneticPr fontId="2"/>
  </si>
  <si>
    <t>90～94</t>
    <phoneticPr fontId="2"/>
  </si>
  <si>
    <t>5～9</t>
    <phoneticPr fontId="2"/>
  </si>
  <si>
    <t>10～14</t>
    <phoneticPr fontId="2"/>
  </si>
  <si>
    <t>80～84</t>
    <phoneticPr fontId="2"/>
  </si>
  <si>
    <t>15～19</t>
    <phoneticPr fontId="2"/>
  </si>
  <si>
    <t>75～79</t>
    <phoneticPr fontId="2"/>
  </si>
  <si>
    <t>20～24</t>
    <phoneticPr fontId="2"/>
  </si>
  <si>
    <t>70～74</t>
    <phoneticPr fontId="2"/>
  </si>
  <si>
    <t>　</t>
    <phoneticPr fontId="2"/>
  </si>
  <si>
    <t>65～69</t>
    <phoneticPr fontId="2"/>
  </si>
  <si>
    <t>60～64</t>
    <phoneticPr fontId="2"/>
  </si>
  <si>
    <t>35～39</t>
    <phoneticPr fontId="2"/>
  </si>
  <si>
    <t>55～59</t>
    <phoneticPr fontId="2"/>
  </si>
  <si>
    <t>　</t>
    <phoneticPr fontId="2"/>
  </si>
  <si>
    <t>40～44</t>
    <phoneticPr fontId="2"/>
  </si>
  <si>
    <t>50～54</t>
    <phoneticPr fontId="2"/>
  </si>
  <si>
    <t>45～49</t>
    <phoneticPr fontId="2"/>
  </si>
  <si>
    <t>40～44</t>
    <phoneticPr fontId="2"/>
  </si>
  <si>
    <t>55～59</t>
    <phoneticPr fontId="2"/>
  </si>
  <si>
    <t>35～39</t>
    <phoneticPr fontId="2"/>
  </si>
  <si>
    <t>30～34</t>
    <phoneticPr fontId="2"/>
  </si>
  <si>
    <t>25～29</t>
    <phoneticPr fontId="2"/>
  </si>
  <si>
    <t>20～24</t>
    <phoneticPr fontId="2"/>
  </si>
  <si>
    <t>75～79</t>
    <phoneticPr fontId="2"/>
  </si>
  <si>
    <t>15～19</t>
    <phoneticPr fontId="2"/>
  </si>
  <si>
    <t>10～14</t>
    <phoneticPr fontId="2"/>
  </si>
  <si>
    <t>90～94</t>
    <phoneticPr fontId="2"/>
  </si>
  <si>
    <t>95～</t>
    <phoneticPr fontId="2"/>
  </si>
  <si>
    <r>
      <t>面積
平27
（km</t>
    </r>
    <r>
      <rPr>
        <vertAlign val="super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）</t>
    </r>
    <rPh sb="0" eb="2">
      <t>メンセキ</t>
    </rPh>
    <rPh sb="3" eb="4">
      <t>ヘイ</t>
    </rPh>
    <phoneticPr fontId="2"/>
  </si>
  <si>
    <r>
      <t>人口密度
平27
（人/km</t>
    </r>
    <r>
      <rPr>
        <vertAlign val="super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）</t>
    </r>
    <rPh sb="0" eb="2">
      <t>ジンコウ</t>
    </rPh>
    <rPh sb="2" eb="4">
      <t>ミツド</t>
    </rPh>
    <rPh sb="10" eb="11">
      <t>ヒト</t>
    </rPh>
    <phoneticPr fontId="2"/>
  </si>
  <si>
    <t>平22</t>
    <rPh sb="0" eb="1">
      <t>タイ</t>
    </rPh>
    <phoneticPr fontId="2"/>
  </si>
  <si>
    <t>△339</t>
    <phoneticPr fontId="2"/>
  </si>
  <si>
    <t>△1.2</t>
    <phoneticPr fontId="2"/>
  </si>
  <si>
    <t>平17</t>
    <phoneticPr fontId="2"/>
  </si>
  <si>
    <t>７</t>
    <phoneticPr fontId="2"/>
  </si>
  <si>
    <t>平２</t>
    <rPh sb="0" eb="1">
      <t>ヘイ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</si>
</sst>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#,##0.0;&quot;△ &quot;#,##0.0"/>
    <numFmt numFmtId="178" formatCode="#,##0;&quot;△ &quot;#,##0"/>
    <numFmt numFmtId="179" formatCode="0.0_);[Red]\(0.0\)"/>
    <numFmt numFmtId="180" formatCode="0.0"/>
    <numFmt numFmtId="181" formatCode="#,##0_);\(#,##0\)"/>
    <numFmt numFmtId="182" formatCode="0.0_ "/>
    <numFmt numFmtId="183" formatCode="#,##0;[Red]#,##0"/>
    <numFmt numFmtId="184" formatCode="#,##0.0;[Red]#,##0.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7"/>
      <name val="ＭＳ Ｐゴシック"/>
      <family val="3"/>
      <charset val="128"/>
    </font>
    <font>
      <vertAlign val="superscript"/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ゴシック"/>
      <family val="3"/>
      <charset val="128"/>
    </font>
    <font>
      <vertAlign val="superscript"/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vertAlign val="superscript"/>
      <sz val="7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2">
    <xf numFmtId="0" fontId="0" fillId="0" borderId="0" xfId="0"/>
    <xf numFmtId="0" fontId="0" fillId="0" borderId="0" xfId="0" applyProtection="1"/>
    <xf numFmtId="0" fontId="0" fillId="0" borderId="0" xfId="0" applyBorder="1" applyAlignment="1" applyProtection="1"/>
    <xf numFmtId="38" fontId="3" fillId="0" borderId="0" xfId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 textRotation="255"/>
    </xf>
    <xf numFmtId="38" fontId="6" fillId="0" borderId="3" xfId="1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38" fontId="5" fillId="0" borderId="3" xfId="1" applyNumberFormat="1" applyFont="1" applyBorder="1" applyAlignment="1" applyProtection="1">
      <alignment horizontal="right" vertical="center"/>
      <protection locked="0"/>
    </xf>
    <xf numFmtId="38" fontId="5" fillId="0" borderId="3" xfId="1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top"/>
    </xf>
    <xf numFmtId="0" fontId="1" fillId="0" borderId="0" xfId="0" applyFont="1" applyBorder="1" applyAlignment="1" applyProtection="1">
      <alignment horizontal="left" vertical="top"/>
    </xf>
    <xf numFmtId="40" fontId="5" fillId="0" borderId="3" xfId="1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left" vertical="top"/>
    </xf>
    <xf numFmtId="0" fontId="1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/>
    <xf numFmtId="0" fontId="5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Protection="1"/>
    <xf numFmtId="0" fontId="7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top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38" fontId="5" fillId="0" borderId="9" xfId="1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/>
    <xf numFmtId="38" fontId="5" fillId="0" borderId="9" xfId="1" applyFont="1" applyBorder="1" applyAlignment="1" applyProtection="1">
      <alignment horizontal="right" vertical="center"/>
      <protection locked="0"/>
    </xf>
    <xf numFmtId="0" fontId="11" fillId="0" borderId="0" xfId="0" applyFont="1" applyProtection="1"/>
    <xf numFmtId="0" fontId="11" fillId="0" borderId="0" xfId="0" applyFont="1" applyAlignment="1" applyProtection="1"/>
    <xf numFmtId="38" fontId="6" fillId="0" borderId="9" xfId="1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top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right" vertical="top"/>
    </xf>
    <xf numFmtId="0" fontId="5" fillId="0" borderId="0" xfId="0" applyFont="1" applyBorder="1" applyAlignment="1" applyProtection="1"/>
    <xf numFmtId="38" fontId="5" fillId="0" borderId="0" xfId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 textRotation="255"/>
    </xf>
    <xf numFmtId="38" fontId="5" fillId="0" borderId="9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Protection="1"/>
    <xf numFmtId="38" fontId="5" fillId="0" borderId="0" xfId="1" applyNumberFormat="1" applyFont="1" applyFill="1" applyBorder="1" applyAlignment="1" applyProtection="1">
      <alignment horizontal="right" vertical="center"/>
    </xf>
    <xf numFmtId="38" fontId="5" fillId="0" borderId="0" xfId="1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top"/>
    </xf>
    <xf numFmtId="0" fontId="12" fillId="0" borderId="0" xfId="0" applyFont="1" applyFill="1" applyAlignment="1" applyProtection="1">
      <alignment horizontal="left" vertical="top"/>
    </xf>
    <xf numFmtId="0" fontId="8" fillId="0" borderId="0" xfId="0" applyFont="1"/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0" xfId="0" applyFont="1" applyBorder="1"/>
    <xf numFmtId="0" fontId="13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0" xfId="0" applyBorder="1" applyProtection="1"/>
    <xf numFmtId="2" fontId="0" fillId="0" borderId="0" xfId="0" applyNumberFormat="1" applyProtection="1"/>
    <xf numFmtId="0" fontId="8" fillId="0" borderId="0" xfId="0" applyFont="1" applyAlignment="1" applyProtection="1">
      <alignment horizontal="center"/>
    </xf>
    <xf numFmtId="176" fontId="4" fillId="0" borderId="9" xfId="1" applyNumberFormat="1" applyFont="1" applyFill="1" applyBorder="1" applyAlignment="1" applyProtection="1">
      <alignment horizontal="right" vertical="center"/>
      <protection locked="0"/>
    </xf>
    <xf numFmtId="40" fontId="4" fillId="0" borderId="9" xfId="1" applyNumberFormat="1" applyFont="1" applyFill="1" applyBorder="1" applyAlignment="1" applyProtection="1">
      <alignment horizontal="right" vertical="center"/>
    </xf>
    <xf numFmtId="2" fontId="4" fillId="0" borderId="9" xfId="2" applyNumberFormat="1" applyFont="1" applyFill="1" applyBorder="1" applyAlignment="1" applyProtection="1">
      <alignment horizontal="right" vertical="center"/>
    </xf>
    <xf numFmtId="38" fontId="4" fillId="0" borderId="9" xfId="1" applyNumberFormat="1" applyFont="1" applyFill="1" applyBorder="1" applyAlignment="1" applyProtection="1">
      <alignment horizontal="right" vertical="center"/>
    </xf>
    <xf numFmtId="38" fontId="4" fillId="0" borderId="9" xfId="1" applyNumberFormat="1" applyFont="1" applyFill="1" applyBorder="1" applyAlignment="1" applyProtection="1">
      <alignment horizontal="right" vertical="center"/>
      <protection locked="0"/>
    </xf>
    <xf numFmtId="38" fontId="4" fillId="0" borderId="9" xfId="1" applyNumberFormat="1" applyFont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right" vertical="top"/>
      <protection locked="0"/>
    </xf>
    <xf numFmtId="38" fontId="5" fillId="0" borderId="2" xfId="1" applyNumberFormat="1" applyFont="1" applyFill="1" applyBorder="1" applyAlignment="1" applyProtection="1">
      <alignment horizontal="right" vertical="center"/>
      <protection locked="0"/>
    </xf>
    <xf numFmtId="38" fontId="5" fillId="0" borderId="2" xfId="0" applyNumberFormat="1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 wrapText="1"/>
    </xf>
    <xf numFmtId="38" fontId="5" fillId="0" borderId="3" xfId="1" applyNumberFormat="1" applyFont="1" applyFill="1" applyBorder="1" applyAlignment="1" applyProtection="1">
      <alignment horizontal="right" vertical="center"/>
      <protection locked="0"/>
    </xf>
    <xf numFmtId="38" fontId="5" fillId="0" borderId="3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38" fontId="5" fillId="0" borderId="3" xfId="0" applyNumberFormat="1" applyFont="1" applyBorder="1" applyAlignment="1" applyProtection="1">
      <alignment horizontal="right" vertical="center"/>
      <protection locked="0"/>
    </xf>
    <xf numFmtId="38" fontId="6" fillId="0" borderId="6" xfId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top"/>
    </xf>
    <xf numFmtId="0" fontId="0" fillId="0" borderId="4" xfId="0" applyBorder="1" applyProtection="1"/>
    <xf numFmtId="0" fontId="0" fillId="0" borderId="0" xfId="0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176" fontId="5" fillId="0" borderId="0" xfId="1" applyNumberFormat="1" applyFont="1" applyBorder="1" applyAlignment="1" applyProtection="1">
      <alignment horizontal="center" vertical="center"/>
    </xf>
    <xf numFmtId="176" fontId="5" fillId="0" borderId="0" xfId="1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left" vertical="top"/>
    </xf>
    <xf numFmtId="0" fontId="20" fillId="0" borderId="0" xfId="0" applyFont="1" applyBorder="1" applyAlignment="1" applyProtection="1"/>
    <xf numFmtId="0" fontId="20" fillId="0" borderId="0" xfId="0" applyFont="1" applyBorder="1" applyAlignment="1" applyProtection="1">
      <alignment horizontal="center"/>
    </xf>
    <xf numFmtId="0" fontId="8" fillId="0" borderId="0" xfId="0" applyFont="1" applyAlignment="1" applyProtection="1"/>
    <xf numFmtId="0" fontId="5" fillId="0" borderId="0" xfId="0" applyFont="1" applyBorder="1" applyAlignment="1" applyProtection="1">
      <alignment horizontal="center"/>
    </xf>
    <xf numFmtId="38" fontId="8" fillId="0" borderId="0" xfId="0" applyNumberFormat="1" applyFont="1" applyAlignment="1" applyProtection="1"/>
    <xf numFmtId="38" fontId="7" fillId="0" borderId="0" xfId="1" applyFont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Border="1" applyAlignment="1" applyProtection="1">
      <alignment horizontal="center" vertical="top"/>
    </xf>
    <xf numFmtId="38" fontId="1" fillId="0" borderId="0" xfId="0" applyNumberFormat="1" applyFont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top"/>
    </xf>
    <xf numFmtId="0" fontId="0" fillId="0" borderId="0" xfId="0" applyAlignment="1" applyProtection="1">
      <alignment horizontal="center" vertical="center"/>
    </xf>
    <xf numFmtId="38" fontId="3" fillId="0" borderId="0" xfId="1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38" fontId="5" fillId="0" borderId="1" xfId="1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textRotation="255"/>
    </xf>
    <xf numFmtId="38" fontId="21" fillId="0" borderId="0" xfId="1" applyFont="1" applyFill="1" applyBorder="1" applyAlignment="1" applyProtection="1">
      <alignment horizontal="right" vertical="center"/>
      <protection locked="0"/>
    </xf>
    <xf numFmtId="38" fontId="21" fillId="0" borderId="9" xfId="1" applyFont="1" applyFill="1" applyBorder="1" applyAlignment="1" applyProtection="1">
      <alignment horizontal="right" vertical="center"/>
      <protection locked="0"/>
    </xf>
    <xf numFmtId="38" fontId="21" fillId="0" borderId="9" xfId="1" applyFont="1" applyFill="1" applyBorder="1" applyAlignment="1" applyProtection="1">
      <alignment horizontal="right" vertical="center"/>
    </xf>
    <xf numFmtId="38" fontId="21" fillId="0" borderId="0" xfId="1" applyFont="1" applyFill="1" applyBorder="1" applyAlignment="1" applyProtection="1">
      <alignment horizontal="right" vertical="center"/>
    </xf>
    <xf numFmtId="0" fontId="21" fillId="0" borderId="9" xfId="0" applyFont="1" applyBorder="1" applyAlignment="1" applyProtection="1">
      <alignment horizontal="center" vertical="center"/>
    </xf>
    <xf numFmtId="0" fontId="22" fillId="0" borderId="0" xfId="0" applyFont="1" applyProtection="1"/>
    <xf numFmtId="0" fontId="21" fillId="0" borderId="9" xfId="0" applyFont="1" applyBorder="1" applyAlignment="1" applyProtection="1">
      <alignment horizontal="center" vertical="center" wrapText="1"/>
    </xf>
    <xf numFmtId="179" fontId="0" fillId="0" borderId="25" xfId="0" applyNumberFormat="1" applyBorder="1" applyProtection="1"/>
    <xf numFmtId="0" fontId="0" fillId="0" borderId="25" xfId="0" applyBorder="1" applyProtection="1"/>
    <xf numFmtId="0" fontId="22" fillId="0" borderId="26" xfId="0" applyFont="1" applyBorder="1" applyProtection="1"/>
    <xf numFmtId="0" fontId="22" fillId="0" borderId="25" xfId="0" applyFont="1" applyBorder="1" applyProtection="1"/>
    <xf numFmtId="180" fontId="22" fillId="0" borderId="25" xfId="0" applyNumberFormat="1" applyFont="1" applyBorder="1" applyProtection="1"/>
    <xf numFmtId="49" fontId="22" fillId="0" borderId="26" xfId="0" applyNumberFormat="1" applyFont="1" applyBorder="1" applyAlignment="1" applyProtection="1">
      <alignment horizontal="right"/>
    </xf>
    <xf numFmtId="38" fontId="18" fillId="0" borderId="0" xfId="1" applyFont="1" applyFill="1" applyBorder="1" applyAlignment="1" applyProtection="1">
      <alignment horizontal="right" vertical="center"/>
    </xf>
    <xf numFmtId="38" fontId="18" fillId="0" borderId="9" xfId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top"/>
    </xf>
    <xf numFmtId="0" fontId="22" fillId="0" borderId="0" xfId="0" applyFont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22" fillId="0" borderId="0" xfId="0" applyFont="1" applyAlignment="1" applyProtection="1">
      <alignment horizontal="left" vertical="top"/>
    </xf>
    <xf numFmtId="0" fontId="22" fillId="0" borderId="0" xfId="0" applyFont="1" applyBorder="1" applyAlignment="1" applyProtection="1">
      <alignment horizontal="left" vertical="top"/>
    </xf>
    <xf numFmtId="0" fontId="9" fillId="0" borderId="0" xfId="0" applyFont="1" applyFill="1" applyAlignment="1" applyProtection="1">
      <alignment horizontal="left" vertical="top"/>
    </xf>
    <xf numFmtId="0" fontId="12" fillId="0" borderId="0" xfId="0" applyFont="1" applyFill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Fill="1" applyAlignment="1" applyProtection="1">
      <alignment horizontal="left" vertical="top"/>
      <protection locked="0"/>
    </xf>
    <xf numFmtId="0" fontId="9" fillId="0" borderId="0" xfId="0" applyFont="1" applyAlignment="1" applyProtection="1"/>
    <xf numFmtId="0" fontId="18" fillId="0" borderId="0" xfId="0" applyFont="1" applyAlignment="1" applyProtection="1">
      <alignment horizont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right" vertical="center"/>
      <protection locked="0"/>
    </xf>
    <xf numFmtId="0" fontId="5" fillId="0" borderId="3" xfId="1" applyNumberFormat="1" applyFont="1" applyBorder="1" applyAlignment="1" applyProtection="1">
      <alignment horizontal="right" vertical="center"/>
      <protection locked="0"/>
    </xf>
    <xf numFmtId="0" fontId="5" fillId="0" borderId="3" xfId="1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top"/>
      <protection locked="0"/>
    </xf>
    <xf numFmtId="38" fontId="5" fillId="0" borderId="0" xfId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1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top"/>
    </xf>
    <xf numFmtId="38" fontId="4" fillId="0" borderId="0" xfId="1" applyNumberFormat="1" applyFont="1" applyFill="1" applyBorder="1" applyAlignment="1" applyProtection="1">
      <alignment horizontal="right" vertical="center"/>
    </xf>
    <xf numFmtId="38" fontId="4" fillId="0" borderId="0" xfId="1" applyNumberFormat="1" applyFont="1" applyFill="1" applyBorder="1" applyAlignment="1" applyProtection="1">
      <alignment horizontal="right" vertical="center"/>
      <protection locked="0"/>
    </xf>
    <xf numFmtId="2" fontId="4" fillId="0" borderId="0" xfId="2" applyNumberFormat="1" applyFont="1" applyFill="1" applyBorder="1" applyAlignment="1" applyProtection="1">
      <alignment horizontal="right" vertical="center"/>
    </xf>
    <xf numFmtId="40" fontId="4" fillId="0" borderId="0" xfId="1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/>
    <xf numFmtId="38" fontId="23" fillId="0" borderId="25" xfId="0" applyNumberFormat="1" applyFont="1" applyBorder="1" applyAlignment="1" applyProtection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right" vertical="center"/>
    </xf>
    <xf numFmtId="38" fontId="5" fillId="0" borderId="0" xfId="1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  <protection locked="0"/>
    </xf>
    <xf numFmtId="38" fontId="14" fillId="0" borderId="25" xfId="1" applyFont="1" applyBorder="1" applyAlignment="1">
      <alignment vertical="center"/>
    </xf>
    <xf numFmtId="0" fontId="4" fillId="0" borderId="0" xfId="0" applyFont="1" applyFill="1" applyBorder="1" applyAlignment="1" applyProtection="1">
      <alignment horizontal="right"/>
    </xf>
    <xf numFmtId="38" fontId="4" fillId="0" borderId="9" xfId="1" applyNumberFormat="1" applyFont="1" applyBorder="1" applyAlignment="1" applyProtection="1">
      <alignment horizontal="right" vertical="center"/>
      <protection locked="0"/>
    </xf>
    <xf numFmtId="0" fontId="0" fillId="0" borderId="0" xfId="0" applyFill="1" applyProtection="1"/>
    <xf numFmtId="176" fontId="4" fillId="0" borderId="9" xfId="1" applyNumberFormat="1" applyFont="1" applyBorder="1" applyAlignment="1" applyProtection="1">
      <alignment horizontal="right" vertical="center"/>
      <protection locked="0"/>
    </xf>
    <xf numFmtId="38" fontId="4" fillId="0" borderId="9" xfId="1" applyNumberFormat="1" applyFont="1" applyBorder="1" applyAlignment="1" applyProtection="1">
      <alignment horizontal="right" vertical="center"/>
      <protection locked="0"/>
    </xf>
    <xf numFmtId="40" fontId="4" fillId="0" borderId="9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  <protection locked="0"/>
    </xf>
    <xf numFmtId="38" fontId="5" fillId="0" borderId="0" xfId="0" applyNumberFormat="1" applyFont="1" applyBorder="1" applyAlignment="1" applyProtection="1"/>
    <xf numFmtId="0" fontId="4" fillId="0" borderId="8" xfId="0" applyFont="1" applyFill="1" applyBorder="1" applyAlignment="1" applyProtection="1">
      <alignment horizontal="right" vertical="top"/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vertical="top"/>
      <protection locked="0"/>
    </xf>
    <xf numFmtId="0" fontId="4" fillId="0" borderId="1" xfId="0" applyFont="1" applyFill="1" applyBorder="1" applyAlignment="1" applyProtection="1">
      <protection locked="0"/>
    </xf>
    <xf numFmtId="38" fontId="4" fillId="0" borderId="9" xfId="1" applyNumberFormat="1" applyFont="1" applyBorder="1" applyAlignment="1" applyProtection="1">
      <alignment horizontal="right" vertical="center"/>
      <protection locked="0"/>
    </xf>
    <xf numFmtId="3" fontId="4" fillId="0" borderId="9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5" fillId="0" borderId="9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top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right"/>
      <protection locked="0"/>
    </xf>
    <xf numFmtId="0" fontId="9" fillId="0" borderId="0" xfId="0" applyFont="1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38" fontId="5" fillId="0" borderId="9" xfId="1" applyFont="1" applyBorder="1" applyAlignment="1" applyProtection="1">
      <alignment horizontal="center" vertical="center"/>
    </xf>
    <xf numFmtId="38" fontId="3" fillId="0" borderId="15" xfId="1" applyFont="1" applyBorder="1" applyAlignment="1" applyProtection="1">
      <alignment horizontal="right" vertical="center"/>
    </xf>
    <xf numFmtId="181" fontId="5" fillId="0" borderId="9" xfId="1" applyNumberFormat="1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 textRotation="255"/>
    </xf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Protection="1"/>
    <xf numFmtId="182" fontId="22" fillId="0" borderId="25" xfId="0" applyNumberFormat="1" applyFont="1" applyBorder="1" applyProtection="1"/>
    <xf numFmtId="0" fontId="5" fillId="0" borderId="0" xfId="0" applyFont="1" applyBorder="1" applyAlignment="1" applyProtection="1">
      <alignment vertical="top"/>
    </xf>
    <xf numFmtId="38" fontId="5" fillId="0" borderId="0" xfId="0" applyNumberFormat="1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right"/>
    </xf>
    <xf numFmtId="183" fontId="4" fillId="0" borderId="9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184" fontId="4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top"/>
    </xf>
    <xf numFmtId="0" fontId="8" fillId="0" borderId="27" xfId="0" applyFont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82" fontId="5" fillId="0" borderId="3" xfId="0" applyNumberFormat="1" applyFont="1" applyBorder="1" applyAlignment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center"/>
    </xf>
    <xf numFmtId="3" fontId="5" fillId="0" borderId="3" xfId="1" applyNumberFormat="1" applyFont="1" applyBorder="1" applyAlignment="1" applyProtection="1">
      <alignment horizontal="right" vertical="center"/>
    </xf>
    <xf numFmtId="38" fontId="6" fillId="0" borderId="9" xfId="1" applyFont="1" applyFill="1" applyBorder="1" applyAlignment="1" applyProtection="1">
      <alignment horizontal="right" vertical="center"/>
    </xf>
    <xf numFmtId="38" fontId="5" fillId="0" borderId="9" xfId="1" applyFont="1" applyFill="1" applyBorder="1" applyAlignment="1" applyProtection="1">
      <alignment horizontal="right" vertical="center"/>
      <protection locked="0"/>
    </xf>
    <xf numFmtId="181" fontId="5" fillId="0" borderId="9" xfId="1" applyNumberFormat="1" applyFont="1" applyFill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38" fontId="6" fillId="0" borderId="3" xfId="1" applyFont="1" applyFill="1" applyBorder="1" applyAlignment="1" applyProtection="1">
      <alignment horizontal="right" vertical="center"/>
      <protection locked="0"/>
    </xf>
    <xf numFmtId="38" fontId="6" fillId="0" borderId="3" xfId="1" applyFont="1" applyFill="1" applyBorder="1" applyAlignment="1" applyProtection="1">
      <alignment horizontal="right" vertical="center"/>
    </xf>
    <xf numFmtId="38" fontId="5" fillId="0" borderId="3" xfId="1" applyFont="1" applyFill="1" applyBorder="1" applyAlignment="1" applyProtection="1">
      <alignment horizontal="right" vertical="center"/>
      <protection locked="0"/>
    </xf>
    <xf numFmtId="0" fontId="5" fillId="0" borderId="3" xfId="1" applyNumberFormat="1" applyFont="1" applyFill="1" applyBorder="1" applyAlignment="1" applyProtection="1">
      <alignment horizontal="right" vertical="center"/>
      <protection locked="0"/>
    </xf>
    <xf numFmtId="40" fontId="5" fillId="0" borderId="3" xfId="1" applyNumberFormat="1" applyFont="1" applyFill="1" applyBorder="1" applyAlignment="1" applyProtection="1">
      <alignment horizontal="right" vertical="center"/>
      <protection locked="0"/>
    </xf>
    <xf numFmtId="3" fontId="5" fillId="0" borderId="3" xfId="1" applyNumberFormat="1" applyFont="1" applyFill="1" applyBorder="1" applyAlignment="1" applyProtection="1">
      <alignment horizontal="right" vertical="center"/>
    </xf>
    <xf numFmtId="0" fontId="5" fillId="0" borderId="3" xfId="1" applyNumberFormat="1" applyFont="1" applyFill="1" applyBorder="1" applyAlignment="1" applyProtection="1">
      <alignment horizontal="right" vertical="center"/>
    </xf>
    <xf numFmtId="182" fontId="5" fillId="0" borderId="3" xfId="0" applyNumberFormat="1" applyFont="1" applyFill="1" applyBorder="1" applyAlignment="1">
      <alignment vertical="center"/>
    </xf>
    <xf numFmtId="0" fontId="9" fillId="0" borderId="0" xfId="0" applyFont="1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12" fillId="0" borderId="0" xfId="0" applyFont="1" applyFill="1" applyAlignment="1" applyProtection="1">
      <alignment horizontal="left" vertical="top"/>
    </xf>
    <xf numFmtId="0" fontId="5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38" fontId="4" fillId="0" borderId="0" xfId="1" applyNumberFormat="1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9" fillId="0" borderId="0" xfId="0" applyFont="1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</xf>
    <xf numFmtId="0" fontId="9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12" fillId="0" borderId="0" xfId="0" applyFont="1" applyFill="1" applyAlignment="1" applyProtection="1">
      <alignment horizontal="left" vertical="top"/>
    </xf>
    <xf numFmtId="0" fontId="5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176" fontId="4" fillId="0" borderId="0" xfId="1" applyNumberFormat="1" applyFont="1" applyBorder="1" applyAlignment="1" applyProtection="1">
      <alignment horizontal="right" vertical="center"/>
      <protection locked="0"/>
    </xf>
    <xf numFmtId="176" fontId="7" fillId="0" borderId="0" xfId="1" applyNumberFormat="1" applyFont="1" applyBorder="1" applyAlignment="1" applyProtection="1">
      <alignment horizontal="right" vertical="top"/>
      <protection locked="0"/>
    </xf>
    <xf numFmtId="38" fontId="4" fillId="0" borderId="0" xfId="1" applyFont="1" applyBorder="1" applyAlignment="1" applyProtection="1">
      <alignment horizontal="right" vertical="center"/>
      <protection locked="0"/>
    </xf>
    <xf numFmtId="38" fontId="5" fillId="0" borderId="9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38" fontId="6" fillId="0" borderId="2" xfId="1" applyFont="1" applyFill="1" applyBorder="1" applyAlignment="1" applyProtection="1">
      <alignment horizontal="right" vertical="center"/>
      <protection locked="0"/>
    </xf>
    <xf numFmtId="38" fontId="6" fillId="0" borderId="2" xfId="1" applyFont="1" applyFill="1" applyBorder="1" applyAlignment="1" applyProtection="1">
      <alignment horizontal="right" vertical="center"/>
    </xf>
    <xf numFmtId="38" fontId="5" fillId="0" borderId="2" xfId="1" applyFont="1" applyFill="1" applyBorder="1" applyAlignment="1" applyProtection="1">
      <alignment horizontal="right" vertical="center"/>
      <protection locked="0"/>
    </xf>
    <xf numFmtId="0" fontId="5" fillId="0" borderId="2" xfId="1" applyNumberFormat="1" applyFont="1" applyFill="1" applyBorder="1" applyAlignment="1" applyProtection="1">
      <alignment horizontal="right" vertical="center"/>
      <protection locked="0"/>
    </xf>
    <xf numFmtId="40" fontId="5" fillId="0" borderId="2" xfId="1" applyNumberFormat="1" applyFont="1" applyFill="1" applyBorder="1" applyAlignment="1" applyProtection="1">
      <alignment horizontal="right" vertical="center"/>
      <protection locked="0"/>
    </xf>
    <xf numFmtId="3" fontId="5" fillId="0" borderId="2" xfId="1" applyNumberFormat="1" applyFont="1" applyFill="1" applyBorder="1" applyAlignment="1" applyProtection="1">
      <alignment horizontal="right" vertical="center"/>
    </xf>
    <xf numFmtId="0" fontId="5" fillId="0" borderId="2" xfId="1" applyNumberFormat="1" applyFont="1" applyFill="1" applyBorder="1" applyAlignment="1" applyProtection="1">
      <alignment horizontal="right" vertical="center"/>
    </xf>
    <xf numFmtId="182" fontId="5" fillId="0" borderId="2" xfId="0" applyNumberFormat="1" applyFont="1" applyFill="1" applyBorder="1" applyAlignment="1">
      <alignment vertical="center"/>
    </xf>
    <xf numFmtId="178" fontId="5" fillId="0" borderId="9" xfId="1" applyNumberFormat="1" applyFont="1" applyBorder="1" applyAlignment="1" applyProtection="1">
      <alignment horizontal="right" vertical="center"/>
      <protection locked="0"/>
    </xf>
    <xf numFmtId="177" fontId="5" fillId="0" borderId="9" xfId="1" applyNumberFormat="1" applyFont="1" applyBorder="1" applyAlignment="1" applyProtection="1">
      <alignment horizontal="right" vertical="center"/>
      <protection locked="0"/>
    </xf>
    <xf numFmtId="40" fontId="5" fillId="0" borderId="9" xfId="1" applyNumberFormat="1" applyFont="1" applyBorder="1" applyAlignment="1" applyProtection="1">
      <alignment horizontal="right" vertical="center"/>
      <protection locked="0"/>
    </xf>
    <xf numFmtId="176" fontId="5" fillId="0" borderId="9" xfId="1" applyNumberFormat="1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0" fontId="0" fillId="0" borderId="0" xfId="0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</xf>
    <xf numFmtId="0" fontId="7" fillId="0" borderId="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left" vertical="top"/>
    </xf>
    <xf numFmtId="0" fontId="6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38" fontId="5" fillId="0" borderId="4" xfId="1" applyFont="1" applyFill="1" applyBorder="1" applyAlignment="1" applyProtection="1">
      <alignment horizontal="center" vertical="center"/>
      <protection locked="0"/>
    </xf>
    <xf numFmtId="38" fontId="5" fillId="0" borderId="18" xfId="1" applyFont="1" applyFill="1" applyBorder="1" applyAlignment="1" applyProtection="1">
      <alignment horizontal="center" vertical="center"/>
      <protection locked="0"/>
    </xf>
    <xf numFmtId="38" fontId="5" fillId="0" borderId="17" xfId="1" applyFont="1" applyFill="1" applyBorder="1" applyAlignment="1" applyProtection="1">
      <alignment horizontal="center" vertical="center"/>
      <protection locked="0"/>
    </xf>
    <xf numFmtId="38" fontId="5" fillId="0" borderId="16" xfId="1" applyFont="1" applyFill="1" applyBorder="1" applyAlignment="1" applyProtection="1">
      <alignment horizontal="center" vertical="center"/>
      <protection locked="0"/>
    </xf>
    <xf numFmtId="38" fontId="5" fillId="0" borderId="12" xfId="1" applyFont="1" applyFill="1" applyBorder="1" applyAlignment="1" applyProtection="1">
      <alignment horizontal="center" vertical="center"/>
      <protection locked="0"/>
    </xf>
    <xf numFmtId="38" fontId="5" fillId="0" borderId="11" xfId="1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15" fillId="0" borderId="21" xfId="0" applyFont="1" applyBorder="1"/>
    <xf numFmtId="0" fontId="15" fillId="0" borderId="17" xfId="0" applyFont="1" applyBorder="1"/>
    <xf numFmtId="0" fontId="15" fillId="0" borderId="16" xfId="0" applyFont="1" applyBorder="1"/>
    <xf numFmtId="38" fontId="14" fillId="0" borderId="12" xfId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38" fontId="14" fillId="0" borderId="4" xfId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38" fontId="14" fillId="0" borderId="17" xfId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38" fontId="5" fillId="0" borderId="17" xfId="1" applyFont="1" applyBorder="1" applyAlignment="1" applyProtection="1">
      <alignment horizontal="center" vertical="center"/>
      <protection locked="0"/>
    </xf>
    <xf numFmtId="38" fontId="5" fillId="0" borderId="16" xfId="1" applyFont="1" applyBorder="1" applyAlignment="1" applyProtection="1">
      <alignment horizontal="center" vertical="center"/>
      <protection locked="0"/>
    </xf>
    <xf numFmtId="38" fontId="5" fillId="0" borderId="4" xfId="1" applyFont="1" applyBorder="1" applyAlignment="1" applyProtection="1">
      <alignment horizontal="center" vertical="center"/>
      <protection locked="0"/>
    </xf>
    <xf numFmtId="38" fontId="5" fillId="0" borderId="18" xfId="1" applyFont="1" applyBorder="1" applyAlignment="1" applyProtection="1">
      <alignment horizontal="center" vertical="center"/>
      <protection locked="0"/>
    </xf>
    <xf numFmtId="38" fontId="5" fillId="0" borderId="12" xfId="1" applyFont="1" applyBorder="1" applyAlignment="1" applyProtection="1">
      <alignment horizontal="center" vertical="center"/>
      <protection locked="0"/>
    </xf>
    <xf numFmtId="38" fontId="5" fillId="0" borderId="11" xfId="1" applyFont="1" applyBorder="1" applyAlignment="1" applyProtection="1">
      <alignment horizontal="center" vertical="center"/>
      <protection locked="0"/>
    </xf>
    <xf numFmtId="38" fontId="14" fillId="0" borderId="12" xfId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38" fontId="14" fillId="0" borderId="4" xfId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38" fontId="14" fillId="0" borderId="17" xfId="1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38" fontId="14" fillId="0" borderId="11" xfId="1" applyFont="1" applyBorder="1" applyAlignment="1">
      <alignment horizontal="center" vertical="center"/>
    </xf>
    <xf numFmtId="38" fontId="14" fillId="0" borderId="22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 vertical="center"/>
    </xf>
    <xf numFmtId="38" fontId="14" fillId="0" borderId="18" xfId="1" applyFont="1" applyBorder="1" applyAlignment="1">
      <alignment horizontal="center" vertical="center"/>
    </xf>
    <xf numFmtId="38" fontId="14" fillId="0" borderId="16" xfId="1" applyFont="1" applyBorder="1" applyAlignment="1">
      <alignment horizontal="center" vertical="center"/>
    </xf>
    <xf numFmtId="38" fontId="5" fillId="0" borderId="22" xfId="1" applyFont="1" applyBorder="1" applyAlignment="1" applyProtection="1">
      <alignment horizontal="center" vertical="center"/>
      <protection locked="0"/>
    </xf>
    <xf numFmtId="38" fontId="5" fillId="0" borderId="21" xfId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 textRotation="255"/>
    </xf>
    <xf numFmtId="0" fontId="0" fillId="0" borderId="3" xfId="0" applyBorder="1"/>
    <xf numFmtId="0" fontId="0" fillId="0" borderId="2" xfId="0" applyBorder="1"/>
    <xf numFmtId="0" fontId="9" fillId="0" borderId="0" xfId="0" applyFont="1" applyFill="1" applyBorder="1" applyAlignment="1">
      <alignment horizontal="left" vertical="top"/>
    </xf>
    <xf numFmtId="0" fontId="8" fillId="0" borderId="24" xfId="0" applyFont="1" applyBorder="1" applyAlignment="1">
      <alignment horizontal="center" vertical="center"/>
    </xf>
    <xf numFmtId="0" fontId="0" fillId="0" borderId="23" xfId="0" applyBorder="1"/>
    <xf numFmtId="0" fontId="0" fillId="0" borderId="20" xfId="0" applyBorder="1"/>
    <xf numFmtId="0" fontId="0" fillId="0" borderId="19" xfId="0" applyBorder="1"/>
    <xf numFmtId="0" fontId="14" fillId="0" borderId="6" xfId="0" applyFont="1" applyBorder="1" applyAlignment="1">
      <alignment horizontal="center" vertical="center" textRotation="255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4" fillId="0" borderId="25" xfId="0" applyFont="1" applyBorder="1" applyAlignment="1">
      <alignment horizontal="center" vertical="center" textRotation="255"/>
    </xf>
    <xf numFmtId="0" fontId="0" fillId="0" borderId="25" xfId="0" applyBorder="1"/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38" fontId="5" fillId="0" borderId="6" xfId="1" applyFont="1" applyBorder="1" applyAlignment="1" applyProtection="1">
      <alignment horizontal="right" vertical="center"/>
      <protection locked="0"/>
    </xf>
    <xf numFmtId="38" fontId="5" fillId="0" borderId="2" xfId="1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0" xfId="0" applyAlignment="1" applyProtection="1">
      <alignment horizontal="justify" vertical="top"/>
    </xf>
    <xf numFmtId="0" fontId="13" fillId="0" borderId="0" xfId="0" applyFont="1" applyAlignment="1" applyProtection="1">
      <alignment horizontal="justify" vertical="justify" wrapText="1"/>
    </xf>
    <xf numFmtId="0" fontId="21" fillId="0" borderId="12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 textRotation="255"/>
    </xf>
    <xf numFmtId="176" fontId="7" fillId="0" borderId="0" xfId="1" applyNumberFormat="1" applyFont="1" applyBorder="1" applyAlignment="1" applyProtection="1">
      <alignment horizontal="right" vertical="top"/>
      <protection locked="0"/>
    </xf>
    <xf numFmtId="38" fontId="7" fillId="0" borderId="0" xfId="1" applyNumberFormat="1" applyFont="1" applyBorder="1" applyAlignment="1" applyProtection="1">
      <alignment horizontal="right" vertical="top"/>
    </xf>
    <xf numFmtId="0" fontId="5" fillId="0" borderId="15" xfId="0" applyFont="1" applyBorder="1" applyAlignment="1">
      <alignment horizontal="center" vertical="center"/>
    </xf>
    <xf numFmtId="176" fontId="4" fillId="0" borderId="0" xfId="1" applyNumberFormat="1" applyFont="1" applyBorder="1" applyAlignment="1" applyProtection="1">
      <alignment horizontal="right" vertical="center"/>
      <protection locked="0"/>
    </xf>
    <xf numFmtId="38" fontId="4" fillId="0" borderId="0" xfId="1" applyNumberFormat="1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center"/>
    </xf>
    <xf numFmtId="38" fontId="7" fillId="0" borderId="9" xfId="1" applyFont="1" applyBorder="1" applyAlignment="1" applyProtection="1">
      <alignment horizontal="right" vertical="center"/>
    </xf>
    <xf numFmtId="38" fontId="4" fillId="0" borderId="9" xfId="1" applyFont="1" applyBorder="1" applyAlignment="1" applyProtection="1">
      <alignment horizontal="right" vertical="center"/>
    </xf>
    <xf numFmtId="38" fontId="4" fillId="0" borderId="9" xfId="1" applyFont="1" applyBorder="1" applyAlignment="1" applyProtection="1">
      <alignment horizontal="right" vertical="center"/>
      <protection locked="0"/>
    </xf>
    <xf numFmtId="38" fontId="5" fillId="0" borderId="9" xfId="1" applyFont="1" applyBorder="1" applyAlignment="1" applyProtection="1">
      <alignment horizontal="center" vertical="center"/>
    </xf>
    <xf numFmtId="38" fontId="6" fillId="0" borderId="9" xfId="1" applyFont="1" applyBorder="1" applyAlignment="1" applyProtection="1">
      <alignment horizontal="center" vertical="center"/>
    </xf>
    <xf numFmtId="38" fontId="5" fillId="0" borderId="12" xfId="1" applyFont="1" applyBorder="1" applyAlignment="1" applyProtection="1">
      <alignment horizontal="center" vertical="center"/>
    </xf>
    <xf numFmtId="38" fontId="5" fillId="0" borderId="13" xfId="1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center" vertical="center"/>
    </xf>
    <xf numFmtId="38" fontId="4" fillId="0" borderId="12" xfId="1" applyFont="1" applyBorder="1" applyAlignment="1" applyProtection="1">
      <alignment horizontal="right" vertical="center"/>
    </xf>
    <xf numFmtId="38" fontId="4" fillId="0" borderId="11" xfId="1" applyFont="1" applyBorder="1" applyAlignment="1" applyProtection="1">
      <alignment horizontal="right" vertical="center"/>
    </xf>
    <xf numFmtId="38" fontId="4" fillId="0" borderId="12" xfId="1" applyFont="1" applyBorder="1" applyAlignment="1" applyProtection="1">
      <alignment horizontal="right" vertical="center"/>
      <protection locked="0"/>
    </xf>
    <xf numFmtId="38" fontId="4" fillId="0" borderId="11" xfId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  <protection locked="0"/>
    </xf>
    <xf numFmtId="38" fontId="5" fillId="0" borderId="0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AEAEA"/>
      <color rgb="FF8C8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25499492988502"/>
          <c:y val="3.1206034143343442E-2"/>
          <c:w val="0.67446366901930443"/>
          <c:h val="0.804997143913769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'06'!$W$4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'06'!$U$5:$U$10</c:f>
              <c:strCache>
                <c:ptCount val="6"/>
                <c:pt idx="0">
                  <c:v>森岡</c:v>
                </c:pt>
                <c:pt idx="1">
                  <c:v>緒川</c:v>
                </c:pt>
                <c:pt idx="2">
                  <c:v>緒川新田</c:v>
                </c:pt>
                <c:pt idx="3">
                  <c:v>石浜</c:v>
                </c:pt>
                <c:pt idx="4">
                  <c:v>生路</c:v>
                </c:pt>
                <c:pt idx="5">
                  <c:v>藤江</c:v>
                </c:pt>
              </c:strCache>
            </c:strRef>
          </c:cat>
          <c:val>
            <c:numRef>
              <c:f>'06'!$W$5:$W$10</c:f>
              <c:numCache>
                <c:formatCode>#,##0_);[Red]\(#,##0\)</c:formatCode>
                <c:ptCount val="6"/>
                <c:pt idx="0">
                  <c:v>4090</c:v>
                </c:pt>
                <c:pt idx="1">
                  <c:v>4455</c:v>
                </c:pt>
                <c:pt idx="2">
                  <c:v>3889</c:v>
                </c:pt>
                <c:pt idx="3">
                  <c:v>6383</c:v>
                </c:pt>
                <c:pt idx="4">
                  <c:v>2806</c:v>
                </c:pt>
                <c:pt idx="5">
                  <c:v>3393</c:v>
                </c:pt>
              </c:numCache>
            </c:numRef>
          </c:val>
        </c:ser>
        <c:ser>
          <c:idx val="1"/>
          <c:order val="1"/>
          <c:tx>
            <c:strRef>
              <c:f>'06'!$V$4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 cmpd="sng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'06'!$U$5:$U$10</c:f>
              <c:strCache>
                <c:ptCount val="6"/>
                <c:pt idx="0">
                  <c:v>森岡</c:v>
                </c:pt>
                <c:pt idx="1">
                  <c:v>緒川</c:v>
                </c:pt>
                <c:pt idx="2">
                  <c:v>緒川新田</c:v>
                </c:pt>
                <c:pt idx="3">
                  <c:v>石浜</c:v>
                </c:pt>
                <c:pt idx="4">
                  <c:v>生路</c:v>
                </c:pt>
                <c:pt idx="5">
                  <c:v>藤江</c:v>
                </c:pt>
              </c:strCache>
            </c:strRef>
          </c:cat>
          <c:val>
            <c:numRef>
              <c:f>'06'!$V$5:$V$10</c:f>
              <c:numCache>
                <c:formatCode>#,##0_);[Red]\(#,##0\)</c:formatCode>
                <c:ptCount val="6"/>
                <c:pt idx="0">
                  <c:v>4022</c:v>
                </c:pt>
                <c:pt idx="1">
                  <c:v>4504</c:v>
                </c:pt>
                <c:pt idx="2">
                  <c:v>3844</c:v>
                </c:pt>
                <c:pt idx="3">
                  <c:v>6441</c:v>
                </c:pt>
                <c:pt idx="4">
                  <c:v>2904</c:v>
                </c:pt>
                <c:pt idx="5">
                  <c:v>3637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450136896"/>
        <c:axId val="450145056"/>
      </c:barChart>
      <c:scatterChart>
        <c:scatterStyle val="lineMarker"/>
        <c:varyColors val="0"/>
        <c:ser>
          <c:idx val="2"/>
          <c:order val="2"/>
          <c:tx>
            <c:strRef>
              <c:f>'06'!$Y$4</c:f>
              <c:strCache>
                <c:ptCount val="1"/>
                <c:pt idx="0">
                  <c:v>世帯</c:v>
                </c:pt>
              </c:strCache>
            </c:strRef>
          </c:tx>
          <c:spPr>
            <a:ln w="25400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5.2357059206391519E-2"/>
                  <c:y val="-9.7502724747145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357184302878834E-2"/>
                  <c:y val="-7.7419428253119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357184302878834E-2"/>
                  <c:y val="-7.7419428253119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5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yVal>
            <c:numRef>
              <c:f>'06'!$Y$5:$Y$10</c:f>
              <c:numCache>
                <c:formatCode>#,##0_);[Red]\(#,##0\)</c:formatCode>
                <c:ptCount val="6"/>
                <c:pt idx="0">
                  <c:v>3349</c:v>
                </c:pt>
                <c:pt idx="1">
                  <c:v>3779</c:v>
                </c:pt>
                <c:pt idx="2">
                  <c:v>3176</c:v>
                </c:pt>
                <c:pt idx="3">
                  <c:v>5434</c:v>
                </c:pt>
                <c:pt idx="4">
                  <c:v>2313</c:v>
                </c:pt>
                <c:pt idx="5">
                  <c:v>2976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141792"/>
        <c:axId val="450140704"/>
      </c:scatterChart>
      <c:catAx>
        <c:axId val="45013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700">
                <a:solidFill>
                  <a:sysClr val="windowText" lastClr="000000"/>
                </a:solidFill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450145056"/>
        <c:crosses val="autoZero"/>
        <c:auto val="0"/>
        <c:lblAlgn val="ctr"/>
        <c:lblOffset val="100"/>
        <c:noMultiLvlLbl val="0"/>
      </c:catAx>
      <c:valAx>
        <c:axId val="450145056"/>
        <c:scaling>
          <c:orientation val="minMax"/>
        </c:scaling>
        <c:delete val="0"/>
        <c:axPos val="l"/>
        <c:majorGridlines>
          <c:spPr>
            <a:ln w="0">
              <a:solidFill>
                <a:sysClr val="window" lastClr="FFFFFF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450136896"/>
        <c:crosses val="autoZero"/>
        <c:crossBetween val="between"/>
      </c:valAx>
      <c:valAx>
        <c:axId val="45014070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450141792"/>
        <c:crosses val="max"/>
        <c:crossBetween val="midCat"/>
      </c:valAx>
      <c:valAx>
        <c:axId val="450141792"/>
        <c:scaling>
          <c:orientation val="minMax"/>
        </c:scaling>
        <c:delete val="1"/>
        <c:axPos val="b"/>
        <c:majorTickMark val="out"/>
        <c:minorTickMark val="none"/>
        <c:tickLblPos val="none"/>
        <c:crossAx val="450140704"/>
        <c:crosses val="autoZero"/>
        <c:crossBetween val="midCat"/>
      </c:valAx>
      <c:spPr>
        <a:noFill/>
        <a:ln w="3175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13394299558279751"/>
          <c:y val="2.021926111699409E-2"/>
          <c:w val="0.1312816043700257"/>
          <c:h val="0.1913124323012498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60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25499492988502"/>
          <c:y val="0.16772657820955475"/>
          <c:w val="0.670914029405555"/>
          <c:h val="0.685952323466159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'06'!$M$16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6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'06'!$N$13:$T$13</c:f>
              <c:strCache>
                <c:ptCount val="7"/>
                <c:pt idx="0">
                  <c:v>平26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令１</c:v>
                </c:pt>
                <c:pt idx="6">
                  <c:v>2</c:v>
                </c:pt>
              </c:strCache>
            </c:strRef>
          </c:cat>
          <c:val>
            <c:numRef>
              <c:f>'06'!$N$16:$T$16</c:f>
              <c:numCache>
                <c:formatCode>#,##0_);[Red]\(#,##0\)</c:formatCode>
                <c:ptCount val="7"/>
                <c:pt idx="0">
                  <c:v>25018</c:v>
                </c:pt>
                <c:pt idx="1">
                  <c:v>24955</c:v>
                </c:pt>
                <c:pt idx="2">
                  <c:v>25023</c:v>
                </c:pt>
                <c:pt idx="3">
                  <c:v>24921</c:v>
                </c:pt>
                <c:pt idx="4">
                  <c:v>24823</c:v>
                </c:pt>
                <c:pt idx="5">
                  <c:v>24863</c:v>
                </c:pt>
                <c:pt idx="6">
                  <c:v>25016</c:v>
                </c:pt>
              </c:numCache>
            </c:numRef>
          </c:val>
        </c:ser>
        <c:ser>
          <c:idx val="1"/>
          <c:order val="1"/>
          <c:tx>
            <c:strRef>
              <c:f>'06'!$M$15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 cmpd="sng">
              <a:solidFill>
                <a:schemeClr val="tx1"/>
              </a:solidFill>
            </a:ln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6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'06'!$N$13:$T$13</c:f>
              <c:strCache>
                <c:ptCount val="7"/>
                <c:pt idx="0">
                  <c:v>平26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令１</c:v>
                </c:pt>
                <c:pt idx="6">
                  <c:v>2</c:v>
                </c:pt>
              </c:strCache>
            </c:strRef>
          </c:cat>
          <c:val>
            <c:numRef>
              <c:f>'06'!$N$15:$T$15</c:f>
              <c:numCache>
                <c:formatCode>#,##0_);[Red]\(#,##0\)</c:formatCode>
                <c:ptCount val="7"/>
                <c:pt idx="0">
                  <c:v>25264</c:v>
                </c:pt>
                <c:pt idx="1">
                  <c:v>25283</c:v>
                </c:pt>
                <c:pt idx="2">
                  <c:v>25396</c:v>
                </c:pt>
                <c:pt idx="3">
                  <c:v>25362</c:v>
                </c:pt>
                <c:pt idx="4">
                  <c:v>25222</c:v>
                </c:pt>
                <c:pt idx="5">
                  <c:v>25291</c:v>
                </c:pt>
                <c:pt idx="6">
                  <c:v>25352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450137440"/>
        <c:axId val="450133632"/>
      </c:barChart>
      <c:lineChart>
        <c:grouping val="standard"/>
        <c:varyColors val="0"/>
        <c:ser>
          <c:idx val="2"/>
          <c:order val="2"/>
          <c:tx>
            <c:strRef>
              <c:f>'06'!$M$14</c:f>
              <c:strCache>
                <c:ptCount val="1"/>
                <c:pt idx="0">
                  <c:v>世帯</c:v>
                </c:pt>
              </c:strCache>
            </c:strRef>
          </c:tx>
          <c:spPr>
            <a:ln w="6350">
              <a:solidFill>
                <a:srgbClr val="000000"/>
              </a:solidFill>
            </a:ln>
          </c:spPr>
          <c:marker>
            <c:symbol val="square"/>
            <c:size val="3"/>
            <c:spPr>
              <a:solidFill>
                <a:schemeClr val="tx1">
                  <a:lumMod val="95000"/>
                  <a:lumOff val="5000"/>
                </a:schemeClr>
              </a:solidFill>
              <a:ln w="0">
                <a:solidFill>
                  <a:schemeClr val="tx1">
                    <a:lumMod val="95000"/>
                    <a:lumOff val="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6799599719356324E-2"/>
                  <c:y val="-3.7054828541764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679959971935631E-2"/>
                  <c:y val="-3.7054828541764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79959971935631E-2"/>
                  <c:y val="-3.7054828541764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731115950009646E-2"/>
                  <c:y val="-3.6691632867994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6731115950009708E-2"/>
                  <c:y val="-3.67355151216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731115950009646E-2"/>
                  <c:y val="-3.080674255495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74509222946815E-2"/>
                  <c:y val="-3.0764260798769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 anchor="t" anchorCtr="0"/>
              <a:lstStyle/>
              <a:p>
                <a:pPr>
                  <a:defRPr sz="5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'06'!$N$14:$T$14</c:f>
              <c:numCache>
                <c:formatCode>#,##0_);[Red]\(#,##0\)</c:formatCode>
                <c:ptCount val="7"/>
                <c:pt idx="0">
                  <c:v>19782</c:v>
                </c:pt>
                <c:pt idx="1">
                  <c:v>19954</c:v>
                </c:pt>
                <c:pt idx="2">
                  <c:v>20224</c:v>
                </c:pt>
                <c:pt idx="3">
                  <c:v>20343</c:v>
                </c:pt>
                <c:pt idx="4">
                  <c:v>20453</c:v>
                </c:pt>
                <c:pt idx="5">
                  <c:v>20719</c:v>
                </c:pt>
                <c:pt idx="6">
                  <c:v>21027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145600"/>
        <c:axId val="450141248"/>
      </c:lineChart>
      <c:catAx>
        <c:axId val="45013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700">
                <a:solidFill>
                  <a:schemeClr val="tx1"/>
                </a:solidFill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450133632"/>
        <c:crosses val="autoZero"/>
        <c:auto val="0"/>
        <c:lblAlgn val="ctr"/>
        <c:lblOffset val="100"/>
        <c:noMultiLvlLbl val="0"/>
      </c:catAx>
      <c:valAx>
        <c:axId val="450133632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  <a:alpha val="0"/>
                </a:sysClr>
              </a:solidFill>
            </a:ln>
          </c:spPr>
        </c:majorGridlines>
        <c:numFmt formatCode="#,##0;[Red]#,##0" sourceLinked="0"/>
        <c:majorTickMark val="out"/>
        <c:minorTickMark val="none"/>
        <c:tickLblPos val="low"/>
        <c:spPr>
          <a:noFill/>
          <a:ln w="317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450137440"/>
        <c:crosses val="autoZero"/>
        <c:crossBetween val="between"/>
        <c:majorUnit val="5000"/>
      </c:valAx>
      <c:valAx>
        <c:axId val="450141248"/>
        <c:scaling>
          <c:orientation val="minMax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450145600"/>
        <c:crosses val="max"/>
        <c:crossBetween val="between"/>
      </c:valAx>
      <c:catAx>
        <c:axId val="450145600"/>
        <c:scaling>
          <c:orientation val="minMax"/>
        </c:scaling>
        <c:delete val="1"/>
        <c:axPos val="b"/>
        <c:majorTickMark val="out"/>
        <c:minorTickMark val="none"/>
        <c:tickLblPos val="none"/>
        <c:crossAx val="450141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6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689679076671073"/>
          <c:y val="5.1477151350826485E-2"/>
          <c:w val="0.18100282330336251"/>
          <c:h val="0.1368096092134386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60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47554705867225E-2"/>
          <c:y val="8.7108088037014166E-3"/>
          <c:w val="0.84127418813134558"/>
          <c:h val="0.942509512560504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'09.10.11'!$L$6:$L$25</c:f>
              <c:numCache>
                <c:formatCode>#,##0_);[Red]\(#,##0\)</c:formatCode>
                <c:ptCount val="20"/>
                <c:pt idx="0">
                  <c:v>1077</c:v>
                </c:pt>
                <c:pt idx="1">
                  <c:v>1152</c:v>
                </c:pt>
                <c:pt idx="2">
                  <c:v>1316</c:v>
                </c:pt>
                <c:pt idx="3">
                  <c:v>1399</c:v>
                </c:pt>
                <c:pt idx="4">
                  <c:v>1300</c:v>
                </c:pt>
                <c:pt idx="5">
                  <c:v>1381</c:v>
                </c:pt>
                <c:pt idx="6">
                  <c:v>1471</c:v>
                </c:pt>
                <c:pt idx="7">
                  <c:v>1673</c:v>
                </c:pt>
                <c:pt idx="8">
                  <c:v>2030</c:v>
                </c:pt>
                <c:pt idx="9">
                  <c:v>1796</c:v>
                </c:pt>
                <c:pt idx="10">
                  <c:v>1580</c:v>
                </c:pt>
                <c:pt idx="11">
                  <c:v>1314</c:v>
                </c:pt>
                <c:pt idx="12">
                  <c:v>1341</c:v>
                </c:pt>
                <c:pt idx="13">
                  <c:v>1779</c:v>
                </c:pt>
                <c:pt idx="14">
                  <c:v>1448</c:v>
                </c:pt>
                <c:pt idx="15">
                  <c:v>1144</c:v>
                </c:pt>
                <c:pt idx="16">
                  <c:v>673</c:v>
                </c:pt>
                <c:pt idx="17">
                  <c:v>338</c:v>
                </c:pt>
                <c:pt idx="18">
                  <c:v>85</c:v>
                </c:pt>
                <c:pt idx="19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50146144"/>
        <c:axId val="450138528"/>
      </c:barChart>
      <c:catAx>
        <c:axId val="450146144"/>
        <c:scaling>
          <c:orientation val="minMax"/>
        </c:scaling>
        <c:delete val="1"/>
        <c:axPos val="r"/>
        <c:majorTickMark val="out"/>
        <c:minorTickMark val="none"/>
        <c:tickLblPos val="none"/>
        <c:crossAx val="450138528"/>
        <c:crosses val="autoZero"/>
        <c:auto val="0"/>
        <c:lblAlgn val="ctr"/>
        <c:lblOffset val="100"/>
        <c:noMultiLvlLbl val="0"/>
      </c:catAx>
      <c:valAx>
        <c:axId val="450138528"/>
        <c:scaling>
          <c:orientation val="maxMin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50146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175"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10638297872383E-2"/>
          <c:y val="8.7108088037014166E-3"/>
          <c:w val="0.8404255319149001"/>
          <c:h val="0.942509512560504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9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'09.10.11'!$M$6:$M$25</c:f>
              <c:numCache>
                <c:formatCode>#,##0_);[Red]\(#,##0\)</c:formatCode>
                <c:ptCount val="20"/>
                <c:pt idx="0">
                  <c:v>1019</c:v>
                </c:pt>
                <c:pt idx="1">
                  <c:v>1170</c:v>
                </c:pt>
                <c:pt idx="2">
                  <c:v>1179</c:v>
                </c:pt>
                <c:pt idx="3">
                  <c:v>1334</c:v>
                </c:pt>
                <c:pt idx="4">
                  <c:v>1220</c:v>
                </c:pt>
                <c:pt idx="5">
                  <c:v>1236</c:v>
                </c:pt>
                <c:pt idx="6">
                  <c:v>1339</c:v>
                </c:pt>
                <c:pt idx="7">
                  <c:v>1508</c:v>
                </c:pt>
                <c:pt idx="8">
                  <c:v>2012</c:v>
                </c:pt>
                <c:pt idx="9">
                  <c:v>1658</c:v>
                </c:pt>
                <c:pt idx="10">
                  <c:v>1545</c:v>
                </c:pt>
                <c:pt idx="11">
                  <c:v>1287</c:v>
                </c:pt>
                <c:pt idx="12">
                  <c:v>1533</c:v>
                </c:pt>
                <c:pt idx="13">
                  <c:v>1900</c:v>
                </c:pt>
                <c:pt idx="14">
                  <c:v>1523</c:v>
                </c:pt>
                <c:pt idx="15">
                  <c:v>1207</c:v>
                </c:pt>
                <c:pt idx="16">
                  <c:v>858</c:v>
                </c:pt>
                <c:pt idx="17">
                  <c:v>556</c:v>
                </c:pt>
                <c:pt idx="18">
                  <c:v>297</c:v>
                </c:pt>
                <c:pt idx="19">
                  <c:v>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50139072"/>
        <c:axId val="450139616"/>
      </c:barChart>
      <c:catAx>
        <c:axId val="450139072"/>
        <c:scaling>
          <c:orientation val="minMax"/>
        </c:scaling>
        <c:delete val="1"/>
        <c:axPos val="l"/>
        <c:majorTickMark val="out"/>
        <c:minorTickMark val="none"/>
        <c:tickLblPos val="none"/>
        <c:crossAx val="450139616"/>
        <c:crosses val="autoZero"/>
        <c:auto val="0"/>
        <c:lblAlgn val="ctr"/>
        <c:lblOffset val="100"/>
        <c:noMultiLvlLbl val="0"/>
      </c:catAx>
      <c:valAx>
        <c:axId val="450139616"/>
        <c:scaling>
          <c:orientation val="minMax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501390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1746057813843"/>
          <c:y val="4.0567991498153433E-2"/>
          <c:w val="0.87087342481179864"/>
          <c:h val="0.920893407008092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'13.14'!$AD$26</c:f>
              <c:strCache>
                <c:ptCount val="1"/>
                <c:pt idx="0">
                  <c:v>第一次産業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'13.14'!$AC$27:$AC$37</c:f>
              <c:strCache>
                <c:ptCount val="11"/>
                <c:pt idx="0">
                  <c:v>昭40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平２</c:v>
                </c:pt>
                <c:pt idx="6">
                  <c:v>７</c:v>
                </c:pt>
                <c:pt idx="7">
                  <c:v>12</c:v>
                </c:pt>
                <c:pt idx="8">
                  <c:v>17</c:v>
                </c:pt>
                <c:pt idx="9">
                  <c:v>22</c:v>
                </c:pt>
                <c:pt idx="10">
                  <c:v>27</c:v>
                </c:pt>
              </c:strCache>
            </c:strRef>
          </c:cat>
          <c:val>
            <c:numRef>
              <c:f>'13.14'!$AD$27:$AD$37</c:f>
              <c:numCache>
                <c:formatCode>0.0</c:formatCode>
                <c:ptCount val="11"/>
                <c:pt idx="0">
                  <c:v>18</c:v>
                </c:pt>
                <c:pt idx="1">
                  <c:v>13.8</c:v>
                </c:pt>
                <c:pt idx="2">
                  <c:v>8.3000000000000007</c:v>
                </c:pt>
                <c:pt idx="3">
                  <c:v>6.2</c:v>
                </c:pt>
                <c:pt idx="4">
                  <c:v>5.2</c:v>
                </c:pt>
                <c:pt idx="5">
                  <c:v>3.9</c:v>
                </c:pt>
                <c:pt idx="6">
                  <c:v>3.8</c:v>
                </c:pt>
                <c:pt idx="7">
                  <c:v>3.3</c:v>
                </c:pt>
                <c:pt idx="8" formatCode="General">
                  <c:v>2.8</c:v>
                </c:pt>
                <c:pt idx="9" formatCode="General">
                  <c:v>2.2000000000000002</c:v>
                </c:pt>
                <c:pt idx="10" formatCode="0.0_ ">
                  <c:v>2.0515149013456617</c:v>
                </c:pt>
              </c:numCache>
            </c:numRef>
          </c:val>
        </c:ser>
        <c:ser>
          <c:idx val="1"/>
          <c:order val="1"/>
          <c:tx>
            <c:strRef>
              <c:f>'13.14'!$AE$26</c:f>
              <c:strCache>
                <c:ptCount val="1"/>
                <c:pt idx="0">
                  <c:v>第二次産業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'13.14'!$AC$27:$AC$37</c:f>
              <c:strCache>
                <c:ptCount val="11"/>
                <c:pt idx="0">
                  <c:v>昭40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平２</c:v>
                </c:pt>
                <c:pt idx="6">
                  <c:v>７</c:v>
                </c:pt>
                <c:pt idx="7">
                  <c:v>12</c:v>
                </c:pt>
                <c:pt idx="8">
                  <c:v>17</c:v>
                </c:pt>
                <c:pt idx="9">
                  <c:v>22</c:v>
                </c:pt>
                <c:pt idx="10">
                  <c:v>27</c:v>
                </c:pt>
              </c:strCache>
            </c:strRef>
          </c:cat>
          <c:val>
            <c:numRef>
              <c:f>'13.14'!$AE$27:$AE$37</c:f>
              <c:numCache>
                <c:formatCode>0.0</c:formatCode>
                <c:ptCount val="11"/>
                <c:pt idx="0">
                  <c:v>61</c:v>
                </c:pt>
                <c:pt idx="1">
                  <c:v>61.2</c:v>
                </c:pt>
                <c:pt idx="2">
                  <c:v>57.2</c:v>
                </c:pt>
                <c:pt idx="3">
                  <c:v>55.9</c:v>
                </c:pt>
                <c:pt idx="4">
                  <c:v>53.7</c:v>
                </c:pt>
                <c:pt idx="5">
                  <c:v>52.5</c:v>
                </c:pt>
                <c:pt idx="6">
                  <c:v>48.2</c:v>
                </c:pt>
                <c:pt idx="7">
                  <c:v>45.7</c:v>
                </c:pt>
                <c:pt idx="8" formatCode="General">
                  <c:v>43.1</c:v>
                </c:pt>
                <c:pt idx="9" formatCode="General">
                  <c:v>39.700000000000003</c:v>
                </c:pt>
                <c:pt idx="10" formatCode="0.0_ ">
                  <c:v>39.486502105176257</c:v>
                </c:pt>
              </c:numCache>
            </c:numRef>
          </c:val>
        </c:ser>
        <c:ser>
          <c:idx val="2"/>
          <c:order val="2"/>
          <c:tx>
            <c:strRef>
              <c:f>'13.14'!$AF$26</c:f>
              <c:strCache>
                <c:ptCount val="1"/>
                <c:pt idx="0">
                  <c:v>第三次産業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'13.14'!$AC$27:$AC$37</c:f>
              <c:strCache>
                <c:ptCount val="11"/>
                <c:pt idx="0">
                  <c:v>昭40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平２</c:v>
                </c:pt>
                <c:pt idx="6">
                  <c:v>７</c:v>
                </c:pt>
                <c:pt idx="7">
                  <c:v>12</c:v>
                </c:pt>
                <c:pt idx="8">
                  <c:v>17</c:v>
                </c:pt>
                <c:pt idx="9">
                  <c:v>22</c:v>
                </c:pt>
                <c:pt idx="10">
                  <c:v>27</c:v>
                </c:pt>
              </c:strCache>
            </c:strRef>
          </c:cat>
          <c:val>
            <c:numRef>
              <c:f>'13.14'!$AF$27:$AF$37</c:f>
              <c:numCache>
                <c:formatCode>0.0</c:formatCode>
                <c:ptCount val="11"/>
                <c:pt idx="0">
                  <c:v>21</c:v>
                </c:pt>
                <c:pt idx="1">
                  <c:v>25</c:v>
                </c:pt>
                <c:pt idx="2">
                  <c:v>34.299999999999997</c:v>
                </c:pt>
                <c:pt idx="3">
                  <c:v>37.799999999999997</c:v>
                </c:pt>
                <c:pt idx="4">
                  <c:v>41</c:v>
                </c:pt>
                <c:pt idx="5">
                  <c:v>43.4</c:v>
                </c:pt>
                <c:pt idx="6">
                  <c:v>47.9</c:v>
                </c:pt>
                <c:pt idx="7">
                  <c:v>50.7</c:v>
                </c:pt>
                <c:pt idx="8" formatCode="General">
                  <c:v>53.4</c:v>
                </c:pt>
                <c:pt idx="9" formatCode="General">
                  <c:v>52.7</c:v>
                </c:pt>
                <c:pt idx="10" formatCode="0.0_ ">
                  <c:v>54.870799966977621</c:v>
                </c:pt>
              </c:numCache>
            </c:numRef>
          </c:val>
        </c:ser>
        <c:ser>
          <c:idx val="3"/>
          <c:order val="3"/>
          <c:tx>
            <c:strRef>
              <c:f>'13.14'!$AG$26</c:f>
              <c:strCache>
                <c:ptCount val="1"/>
                <c:pt idx="0">
                  <c:v>分類不能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5341803804670438E-3"/>
                  <c:y val="5.85612306825773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'13.14'!$AC$27:$AC$37</c:f>
              <c:strCache>
                <c:ptCount val="11"/>
                <c:pt idx="0">
                  <c:v>昭40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平２</c:v>
                </c:pt>
                <c:pt idx="6">
                  <c:v>７</c:v>
                </c:pt>
                <c:pt idx="7">
                  <c:v>12</c:v>
                </c:pt>
                <c:pt idx="8">
                  <c:v>17</c:v>
                </c:pt>
                <c:pt idx="9">
                  <c:v>22</c:v>
                </c:pt>
                <c:pt idx="10">
                  <c:v>27</c:v>
                </c:pt>
              </c:strCache>
            </c:strRef>
          </c:cat>
          <c:val>
            <c:numRef>
              <c:f>'13.14'!$AG$27:$AG$37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0.3</c:v>
                </c:pt>
                <c:pt idx="8" formatCode="General">
                  <c:v>0.7</c:v>
                </c:pt>
                <c:pt idx="9" formatCode="General">
                  <c:v>5.4</c:v>
                </c:pt>
                <c:pt idx="10" formatCode="0.0_ ">
                  <c:v>3.5911830265004538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50146688"/>
        <c:axId val="450147776"/>
      </c:barChart>
      <c:catAx>
        <c:axId val="4501466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5014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14777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4501466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600" baseline="0">
                <a:ea typeface="ＭＳ ゴシック" pitchFamily="49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600" baseline="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600" baseline="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600" baseline="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11944337797102809"/>
          <c:y val="8.0784382544171768E-3"/>
          <c:w val="0.70287193712551477"/>
          <c:h val="3.2182432202234941E-2"/>
        </c:manualLayout>
      </c:layout>
      <c:overlay val="0"/>
      <c:spPr>
        <a:ln w="3810">
          <a:solidFill>
            <a:schemeClr val="tx1"/>
          </a:solidFill>
        </a:ln>
      </c:spPr>
      <c:txPr>
        <a:bodyPr/>
        <a:lstStyle/>
        <a:p>
          <a:pPr>
            <a:defRPr sz="600" kern="0" cap="none" spc="0" normalizeH="1" baseline="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145692</xdr:colOff>
      <xdr:row>4</xdr:row>
      <xdr:rowOff>15159</xdr:rowOff>
    </xdr:from>
    <xdr:to>
      <xdr:col>1</xdr:col>
      <xdr:colOff>79017</xdr:colOff>
      <xdr:row>5</xdr:row>
      <xdr:rowOff>15159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45692" y="679226"/>
          <a:ext cx="315667" cy="160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5</xdr:row>
      <xdr:rowOff>190500</xdr:rowOff>
    </xdr:from>
    <xdr:to>
      <xdr:col>0</xdr:col>
      <xdr:colOff>323850</xdr:colOff>
      <xdr:row>5</xdr:row>
      <xdr:rowOff>342900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9525" y="10287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11</xdr:row>
      <xdr:rowOff>151782</xdr:rowOff>
    </xdr:from>
    <xdr:to>
      <xdr:col>1</xdr:col>
      <xdr:colOff>76200</xdr:colOff>
      <xdr:row>12</xdr:row>
      <xdr:rowOff>157966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142875" y="2730954"/>
          <a:ext cx="316799" cy="160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13</xdr:row>
      <xdr:rowOff>79540</xdr:rowOff>
    </xdr:from>
    <xdr:to>
      <xdr:col>0</xdr:col>
      <xdr:colOff>323850</xdr:colOff>
      <xdr:row>13</xdr:row>
      <xdr:rowOff>222663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9525" y="2974150"/>
          <a:ext cx="314325" cy="143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152516</xdr:colOff>
      <xdr:row>1</xdr:row>
      <xdr:rowOff>131516</xdr:rowOff>
    </xdr:from>
    <xdr:to>
      <xdr:col>1</xdr:col>
      <xdr:colOff>136187</xdr:colOff>
      <xdr:row>2</xdr:row>
      <xdr:rowOff>176914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52516" y="342282"/>
          <a:ext cx="364671" cy="199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0</xdr:colOff>
      <xdr:row>2</xdr:row>
      <xdr:rowOff>119160</xdr:rowOff>
    </xdr:from>
    <xdr:to>
      <xdr:col>0</xdr:col>
      <xdr:colOff>372712</xdr:colOff>
      <xdr:row>3</xdr:row>
      <xdr:rowOff>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0" y="481575"/>
          <a:ext cx="372712" cy="177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180975</xdr:rowOff>
    </xdr:from>
    <xdr:to>
      <xdr:col>0</xdr:col>
      <xdr:colOff>438150</xdr:colOff>
      <xdr:row>3</xdr:row>
      <xdr:rowOff>19050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76200" y="542925"/>
          <a:ext cx="3619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724674</xdr:colOff>
      <xdr:row>2</xdr:row>
      <xdr:rowOff>22139</xdr:rowOff>
    </xdr:from>
    <xdr:to>
      <xdr:col>1</xdr:col>
      <xdr:colOff>0</xdr:colOff>
      <xdr:row>2</xdr:row>
      <xdr:rowOff>193589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724674" y="388980"/>
          <a:ext cx="3333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6</xdr:col>
      <xdr:colOff>25742</xdr:colOff>
      <xdr:row>20</xdr:row>
      <xdr:rowOff>193074</xdr:rowOff>
    </xdr:from>
    <xdr:to>
      <xdr:col>6</xdr:col>
      <xdr:colOff>359117</xdr:colOff>
      <xdr:row>21</xdr:row>
      <xdr:rowOff>68476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269391" y="4311993"/>
          <a:ext cx="333375" cy="235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件数</a:t>
          </a:r>
        </a:p>
      </xdr:txBody>
    </xdr:sp>
    <xdr:clientData/>
  </xdr:twoCellAnchor>
  <xdr:twoCellAnchor>
    <xdr:from>
      <xdr:col>6</xdr:col>
      <xdr:colOff>652592</xdr:colOff>
      <xdr:row>20</xdr:row>
      <xdr:rowOff>16733</xdr:rowOff>
    </xdr:from>
    <xdr:to>
      <xdr:col>7</xdr:col>
      <xdr:colOff>41190</xdr:colOff>
      <xdr:row>20</xdr:row>
      <xdr:rowOff>188183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582173" y="4027530"/>
          <a:ext cx="310206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44278</xdr:colOff>
      <xdr:row>2</xdr:row>
      <xdr:rowOff>180975</xdr:rowOff>
    </xdr:from>
    <xdr:to>
      <xdr:col>0</xdr:col>
      <xdr:colOff>453853</xdr:colOff>
      <xdr:row>3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4278" y="547816"/>
          <a:ext cx="409575" cy="1984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1</xdr:col>
      <xdr:colOff>190500</xdr:colOff>
      <xdr:row>2</xdr:row>
      <xdr:rowOff>22139</xdr:rowOff>
    </xdr:from>
    <xdr:to>
      <xdr:col>2</xdr:col>
      <xdr:colOff>0</xdr:colOff>
      <xdr:row>2</xdr:row>
      <xdr:rowOff>241214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73186" y="388980"/>
          <a:ext cx="459517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1</xdr:col>
      <xdr:colOff>219075</xdr:colOff>
      <xdr:row>4</xdr:row>
      <xdr:rowOff>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9050" y="514350"/>
          <a:ext cx="4191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47625</xdr:colOff>
      <xdr:row>2</xdr:row>
      <xdr:rowOff>6680</xdr:rowOff>
    </xdr:from>
    <xdr:to>
      <xdr:col>2</xdr:col>
      <xdr:colOff>0</xdr:colOff>
      <xdr:row>3</xdr:row>
      <xdr:rowOff>54305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39362" y="371599"/>
          <a:ext cx="546141" cy="202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278255</xdr:colOff>
      <xdr:row>3</xdr:row>
      <xdr:rowOff>52385</xdr:rowOff>
    </xdr:from>
    <xdr:to>
      <xdr:col>1</xdr:col>
      <xdr:colOff>223838</xdr:colOff>
      <xdr:row>3</xdr:row>
      <xdr:rowOff>190498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278255" y="576260"/>
          <a:ext cx="298008" cy="13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5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</xdr:txBody>
    </xdr:sp>
    <xdr:clientData/>
  </xdr:twoCellAnchor>
  <xdr:twoCellAnchor>
    <xdr:from>
      <xdr:col>0</xdr:col>
      <xdr:colOff>0</xdr:colOff>
      <xdr:row>13</xdr:row>
      <xdr:rowOff>113111</xdr:rowOff>
    </xdr:from>
    <xdr:to>
      <xdr:col>9</xdr:col>
      <xdr:colOff>303609</xdr:colOff>
      <xdr:row>19</xdr:row>
      <xdr:rowOff>506016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274684</xdr:colOff>
      <xdr:row>13</xdr:row>
      <xdr:rowOff>215502</xdr:rowOff>
    </xdr:from>
    <xdr:to>
      <xdr:col>1</xdr:col>
      <xdr:colOff>220267</xdr:colOff>
      <xdr:row>14</xdr:row>
      <xdr:rowOff>160733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274684" y="3253977"/>
          <a:ext cx="298008" cy="21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5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</xdr:txBody>
    </xdr:sp>
    <xdr:clientData/>
  </xdr:twoCellAnchor>
  <xdr:twoCellAnchor>
    <xdr:from>
      <xdr:col>0</xdr:col>
      <xdr:colOff>0</xdr:colOff>
      <xdr:row>0</xdr:row>
      <xdr:rowOff>196456</xdr:rowOff>
    </xdr:from>
    <xdr:to>
      <xdr:col>9</xdr:col>
      <xdr:colOff>312714</xdr:colOff>
      <xdr:row>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0.84526</cdr:x>
      <cdr:y>0.05999</cdr:y>
    </cdr:from>
    <cdr:to>
      <cdr:x>0.92822</cdr:x>
      <cdr:y>0.14286</cdr:y>
    </cdr:to>
    <cdr:sp macro="" textlink="">
      <cdr:nvSpPr>
        <cdr:cNvPr id="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4187" y="117501"/>
          <a:ext cx="296817" cy="1622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horz" wrap="square" lIns="18288" tIns="0" rIns="0" bIns="0" anchor="t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5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世帯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0.84809</cdr:x>
      <cdr:y>0.19165</cdr:y>
    </cdr:from>
    <cdr:to>
      <cdr:x>0.93084</cdr:x>
      <cdr:y>0.26192</cdr:y>
    </cdr:to>
    <cdr:sp macro="" textlink="">
      <cdr:nvSpPr>
        <cdr:cNvPr id="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2042" y="411864"/>
          <a:ext cx="296819" cy="151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horz" wrap="square" lIns="18288" tIns="0" rIns="0" bIns="0" anchor="t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5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世帯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0</xdr:col>
      <xdr:colOff>419100</xdr:colOff>
      <xdr:row>4</xdr:row>
      <xdr:rowOff>28575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9050" y="581025"/>
          <a:ext cx="400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321277</xdr:colOff>
      <xdr:row>2</xdr:row>
      <xdr:rowOff>18792</xdr:rowOff>
    </xdr:from>
    <xdr:to>
      <xdr:col>1</xdr:col>
      <xdr:colOff>121252</xdr:colOff>
      <xdr:row>2</xdr:row>
      <xdr:rowOff>180202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21277" y="380742"/>
          <a:ext cx="323850" cy="161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219075</xdr:colOff>
      <xdr:row>27</xdr:row>
      <xdr:rowOff>0</xdr:rowOff>
    </xdr:from>
    <xdr:to>
      <xdr:col>2</xdr:col>
      <xdr:colOff>200025</xdr:colOff>
      <xdr:row>27</xdr:row>
      <xdr:rowOff>0</xdr:rowOff>
    </xdr:to>
    <xdr:sp macro="" textlink="">
      <xdr:nvSpPr>
        <xdr:cNvPr id="4" name="Rectangle 20"/>
        <xdr:cNvSpPr>
          <a:spLocks noChangeArrowheads="1"/>
        </xdr:cNvSpPr>
      </xdr:nvSpPr>
      <xdr:spPr bwMode="auto">
        <a:xfrm>
          <a:off x="219075" y="489585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104524</xdr:colOff>
      <xdr:row>3</xdr:row>
      <xdr:rowOff>158460</xdr:rowOff>
    </xdr:from>
    <xdr:to>
      <xdr:col>17</xdr:col>
      <xdr:colOff>93304</xdr:colOff>
      <xdr:row>25</xdr:row>
      <xdr:rowOff>38614</xdr:rowOff>
    </xdr:to>
    <xdr:graphicFrame macro="">
      <xdr:nvGraphicFramePr>
        <xdr:cNvPr id="5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379054</xdr:colOff>
      <xdr:row>3</xdr:row>
      <xdr:rowOff>158460</xdr:rowOff>
    </xdr:from>
    <xdr:to>
      <xdr:col>20</xdr:col>
      <xdr:colOff>224</xdr:colOff>
      <xdr:row>25</xdr:row>
      <xdr:rowOff>38614</xdr:rowOff>
    </xdr:to>
    <xdr:graphicFrame macro="">
      <xdr:nvGraphicFramePr>
        <xdr:cNvPr id="6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76201</xdr:colOff>
      <xdr:row>3</xdr:row>
      <xdr:rowOff>47625</xdr:rowOff>
    </xdr:from>
    <xdr:to>
      <xdr:col>19</xdr:col>
      <xdr:colOff>285751</xdr:colOff>
      <xdr:row>4</xdr:row>
      <xdr:rowOff>66675</xdr:rowOff>
    </xdr:to>
    <xdr:sp macro="" textlink="">
      <xdr:nvSpPr>
        <xdr:cNvPr id="7" name="Text Box 19"/>
        <xdr:cNvSpPr txBox="1">
          <a:spLocks noChangeArrowheads="1"/>
        </xdr:cNvSpPr>
      </xdr:nvSpPr>
      <xdr:spPr bwMode="auto">
        <a:xfrm>
          <a:off x="8924926" y="609600"/>
          <a:ext cx="2095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xdr:txBody>
    </xdr:sp>
    <xdr:clientData/>
  </xdr:twoCellAnchor>
  <xdr:twoCellAnchor>
    <xdr:from>
      <xdr:col>15</xdr:col>
      <xdr:colOff>142104</xdr:colOff>
      <xdr:row>3</xdr:row>
      <xdr:rowOff>47625</xdr:rowOff>
    </xdr:from>
    <xdr:to>
      <xdr:col>15</xdr:col>
      <xdr:colOff>351654</xdr:colOff>
      <xdr:row>4</xdr:row>
      <xdr:rowOff>66675</xdr:rowOff>
    </xdr:to>
    <xdr:sp macro="" textlink="">
      <xdr:nvSpPr>
        <xdr:cNvPr id="8" name="Text Box 18"/>
        <xdr:cNvSpPr txBox="1">
          <a:spLocks noChangeArrowheads="1"/>
        </xdr:cNvSpPr>
      </xdr:nvSpPr>
      <xdr:spPr bwMode="auto">
        <a:xfrm>
          <a:off x="7095354" y="609600"/>
          <a:ext cx="2095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  <xdr:twoCellAnchor>
    <xdr:from>
      <xdr:col>19</xdr:col>
      <xdr:colOff>515054</xdr:colOff>
      <xdr:row>23</xdr:row>
      <xdr:rowOff>127172</xdr:rowOff>
    </xdr:from>
    <xdr:to>
      <xdr:col>19</xdr:col>
      <xdr:colOff>895796</xdr:colOff>
      <xdr:row>24</xdr:row>
      <xdr:rowOff>146222</xdr:rowOff>
    </xdr:to>
    <xdr:sp macro="" textlink="">
      <xdr:nvSpPr>
        <xdr:cNvPr id="9" name="Text Box 23"/>
        <xdr:cNvSpPr txBox="1">
          <a:spLocks noChangeArrowheads="1"/>
        </xdr:cNvSpPr>
      </xdr:nvSpPr>
      <xdr:spPr bwMode="auto">
        <a:xfrm>
          <a:off x="9363779" y="4327697"/>
          <a:ext cx="380742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（人）</a:t>
          </a:r>
        </a:p>
      </xdr:txBody>
    </xdr:sp>
    <xdr:clientData/>
  </xdr:twoCellAnchor>
  <xdr:twoCellAnchor>
    <xdr:from>
      <xdr:col>14</xdr:col>
      <xdr:colOff>32038</xdr:colOff>
      <xdr:row>23</xdr:row>
      <xdr:rowOff>127172</xdr:rowOff>
    </xdr:from>
    <xdr:to>
      <xdr:col>14</xdr:col>
      <xdr:colOff>424295</xdr:colOff>
      <xdr:row>24</xdr:row>
      <xdr:rowOff>146222</xdr:rowOff>
    </xdr:to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6528088" y="4327697"/>
          <a:ext cx="392257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（人）</a:t>
          </a:r>
        </a:p>
      </xdr:txBody>
    </xdr:sp>
    <xdr:clientData/>
  </xdr:twoCellAnchor>
  <xdr:twoCellAnchor>
    <xdr:from>
      <xdr:col>14</xdr:col>
      <xdr:colOff>104775</xdr:colOff>
      <xdr:row>22</xdr:row>
      <xdr:rowOff>0</xdr:rowOff>
    </xdr:from>
    <xdr:to>
      <xdr:col>21</xdr:col>
      <xdr:colOff>57150</xdr:colOff>
      <xdr:row>22</xdr:row>
      <xdr:rowOff>0</xdr:rowOff>
    </xdr:to>
    <xdr:sp macro="" textlink="">
      <xdr:nvSpPr>
        <xdr:cNvPr id="11" name="Line 31"/>
        <xdr:cNvSpPr>
          <a:spLocks noChangeShapeType="1"/>
        </xdr:cNvSpPr>
      </xdr:nvSpPr>
      <xdr:spPr bwMode="auto">
        <a:xfrm>
          <a:off x="6600825" y="4019550"/>
          <a:ext cx="36671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455544</xdr:colOff>
      <xdr:row>3</xdr:row>
      <xdr:rowOff>165652</xdr:rowOff>
    </xdr:to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7896225" y="561975"/>
          <a:ext cx="455544" cy="165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（歳）</a:t>
          </a: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0.48609</cdr:x>
      <cdr:y>0.52779</cdr:y>
    </cdr:from>
    <cdr:to>
      <cdr:x>0.50378</cdr:x>
      <cdr:y>0.55151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284" y="2083061"/>
          <a:ext cx="23162" cy="91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3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0.53845</cdr:x>
      <cdr:y>0.52095</cdr:y>
    </cdr:from>
    <cdr:to>
      <cdr:x>0.55638</cdr:x>
      <cdr:y>0.55737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284" y="2056253"/>
          <a:ext cx="27729" cy="141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1</xdr:col>
      <xdr:colOff>123825</xdr:colOff>
      <xdr:row>3</xdr:row>
      <xdr:rowOff>161925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525" y="542925"/>
          <a:ext cx="2571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263526</xdr:colOff>
      <xdr:row>2</xdr:row>
      <xdr:rowOff>792</xdr:rowOff>
    </xdr:from>
    <xdr:to>
      <xdr:col>1</xdr:col>
      <xdr:colOff>425451</xdr:colOff>
      <xdr:row>2</xdr:row>
      <xdr:rowOff>144461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406401" y="362742"/>
          <a:ext cx="161925" cy="143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11</xdr:col>
      <xdr:colOff>6185</xdr:colOff>
      <xdr:row>22</xdr:row>
      <xdr:rowOff>66675</xdr:rowOff>
    </xdr:from>
    <xdr:to>
      <xdr:col>25</xdr:col>
      <xdr:colOff>218819</xdr:colOff>
      <xdr:row>44</xdr:row>
      <xdr:rowOff>19050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155232</xdr:colOff>
      <xdr:row>42</xdr:row>
      <xdr:rowOff>164306</xdr:rowOff>
    </xdr:from>
    <xdr:to>
      <xdr:col>26</xdr:col>
      <xdr:colOff>105805</xdr:colOff>
      <xdr:row>43</xdr:row>
      <xdr:rowOff>88106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6213132" y="9460706"/>
          <a:ext cx="426823" cy="152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分類不能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116159</xdr:colOff>
      <xdr:row>2</xdr:row>
      <xdr:rowOff>9293</xdr:rowOff>
    </xdr:from>
    <xdr:to>
      <xdr:col>1</xdr:col>
      <xdr:colOff>86655</xdr:colOff>
      <xdr:row>2</xdr:row>
      <xdr:rowOff>218843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16159" y="371243"/>
          <a:ext cx="313396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27878</xdr:colOff>
      <xdr:row>2</xdr:row>
      <xdr:rowOff>357769</xdr:rowOff>
    </xdr:from>
    <xdr:to>
      <xdr:col>0</xdr:col>
      <xdr:colOff>342203</xdr:colOff>
      <xdr:row>4</xdr:row>
      <xdr:rowOff>51575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7878" y="719719"/>
          <a:ext cx="314325" cy="208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66675</xdr:rowOff>
    </xdr:from>
    <xdr:to>
      <xdr:col>1</xdr:col>
      <xdr:colOff>104775</xdr:colOff>
      <xdr:row>4</xdr:row>
      <xdr:rowOff>28575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0" y="666750"/>
          <a:ext cx="447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流入先</a:t>
          </a:r>
        </a:p>
      </xdr:txBody>
    </xdr:sp>
    <xdr:clientData/>
  </xdr:twoCellAnchor>
  <xdr:twoCellAnchor>
    <xdr:from>
      <xdr:col>0</xdr:col>
      <xdr:colOff>266700</xdr:colOff>
      <xdr:row>2</xdr:row>
      <xdr:rowOff>24492</xdr:rowOff>
    </xdr:from>
    <xdr:to>
      <xdr:col>2</xdr:col>
      <xdr:colOff>57150</xdr:colOff>
      <xdr:row>2</xdr:row>
      <xdr:rowOff>234042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66700" y="386442"/>
          <a:ext cx="3143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8</xdr:col>
      <xdr:colOff>0</xdr:colOff>
      <xdr:row>3</xdr:row>
      <xdr:rowOff>66675</xdr:rowOff>
    </xdr:from>
    <xdr:to>
      <xdr:col>10</xdr:col>
      <xdr:colOff>142875</xdr:colOff>
      <xdr:row>4</xdr:row>
      <xdr:rowOff>28575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1609725" y="666750"/>
          <a:ext cx="5048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流出先</a:t>
          </a:r>
        </a:p>
      </xdr:txBody>
    </xdr:sp>
    <xdr:clientData/>
  </xdr:twoCellAnchor>
  <xdr:twoCellAnchor>
    <xdr:from>
      <xdr:col>9</xdr:col>
      <xdr:colOff>104775</xdr:colOff>
      <xdr:row>2</xdr:row>
      <xdr:rowOff>24492</xdr:rowOff>
    </xdr:from>
    <xdr:to>
      <xdr:col>11</xdr:col>
      <xdr:colOff>47625</xdr:colOff>
      <xdr:row>2</xdr:row>
      <xdr:rowOff>234042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1895475" y="386442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5"/>
  <sheetViews>
    <sheetView showGridLines="0" tabSelected="1" view="pageBreakPreview" zoomScale="205" zoomScaleNormal="160" zoomScaleSheetLayoutView="205" workbookViewId="0">
      <selection activeCell="J6" sqref="J6"/>
    </sheetView>
  </sheetViews>
  <sheetFormatPr defaultColWidth="2.88671875" defaultRowHeight="12.75" customHeight="1" x14ac:dyDescent="0.2"/>
  <cols>
    <col min="1" max="1" width="5" style="1" customWidth="1"/>
    <col min="2" max="8" width="5.33203125" style="1" customWidth="1"/>
    <col min="9" max="16384" width="2.88671875" style="1"/>
  </cols>
  <sheetData>
    <row r="1" spans="1:8" s="18" customFormat="1" ht="17.100000000000001" customHeight="1" x14ac:dyDescent="0.2">
      <c r="A1" s="284" t="s">
        <v>15</v>
      </c>
      <c r="B1" s="284"/>
    </row>
    <row r="2" spans="1:8" s="16" customFormat="1" ht="8.1" customHeight="1" x14ac:dyDescent="0.2">
      <c r="A2" s="17"/>
      <c r="B2" s="17"/>
    </row>
    <row r="3" spans="1:8" s="15" customFormat="1" ht="17.100000000000001" customHeight="1" x14ac:dyDescent="0.2">
      <c r="A3" s="287" t="s">
        <v>89</v>
      </c>
      <c r="B3" s="287"/>
      <c r="C3" s="287"/>
      <c r="D3" s="287"/>
      <c r="E3" s="287"/>
      <c r="F3" s="287"/>
      <c r="G3" s="287"/>
      <c r="H3" s="287"/>
    </row>
    <row r="4" spans="1:8" s="14" customFormat="1" ht="12" customHeight="1" x14ac:dyDescent="0.2">
      <c r="A4" s="288" t="s">
        <v>7</v>
      </c>
      <c r="B4" s="288"/>
      <c r="C4" s="288"/>
      <c r="D4" s="288"/>
      <c r="E4" s="288"/>
      <c r="F4" s="288"/>
      <c r="G4" s="288"/>
      <c r="H4" s="288"/>
    </row>
    <row r="5" spans="1:8" ht="12.75" customHeight="1" x14ac:dyDescent="0.2">
      <c r="A5" s="285"/>
      <c r="B5" s="289" t="s">
        <v>14</v>
      </c>
      <c r="C5" s="293" t="s">
        <v>13</v>
      </c>
      <c r="D5" s="295"/>
      <c r="E5" s="294"/>
      <c r="F5" s="293" t="s">
        <v>12</v>
      </c>
      <c r="G5" s="294"/>
      <c r="H5" s="291" t="s">
        <v>98</v>
      </c>
    </row>
    <row r="6" spans="1:8" ht="28.5" customHeight="1" x14ac:dyDescent="0.2">
      <c r="A6" s="286"/>
      <c r="B6" s="290"/>
      <c r="C6" s="26" t="s">
        <v>11</v>
      </c>
      <c r="D6" s="13" t="s">
        <v>10</v>
      </c>
      <c r="E6" s="13" t="s">
        <v>9</v>
      </c>
      <c r="F6" s="12" t="s">
        <v>8</v>
      </c>
      <c r="G6" s="166" t="s">
        <v>95</v>
      </c>
      <c r="H6" s="292"/>
    </row>
    <row r="7" spans="1:8" ht="20.100000000000001" customHeight="1" x14ac:dyDescent="0.2">
      <c r="A7" s="137" t="s">
        <v>153</v>
      </c>
      <c r="B7" s="140">
        <v>20224</v>
      </c>
      <c r="C7" s="5">
        <f>D7+E7</f>
        <v>50419</v>
      </c>
      <c r="D7" s="8">
        <v>25396</v>
      </c>
      <c r="E7" s="8">
        <v>25023</v>
      </c>
      <c r="F7" s="141">
        <v>181</v>
      </c>
      <c r="G7" s="141">
        <v>0.36</v>
      </c>
      <c r="H7" s="11">
        <v>2.4900000000000002</v>
      </c>
    </row>
    <row r="8" spans="1:8" ht="20.100000000000001" customHeight="1" x14ac:dyDescent="0.2">
      <c r="A8" s="137">
        <v>29</v>
      </c>
      <c r="B8" s="238">
        <v>20343</v>
      </c>
      <c r="C8" s="239">
        <f>D8+E8</f>
        <v>50283</v>
      </c>
      <c r="D8" s="240">
        <v>25362</v>
      </c>
      <c r="E8" s="240">
        <v>24921</v>
      </c>
      <c r="F8" s="241">
        <v>-136</v>
      </c>
      <c r="G8" s="241">
        <v>-0.27</v>
      </c>
      <c r="H8" s="242">
        <v>2.4700000000000002</v>
      </c>
    </row>
    <row r="9" spans="1:8" ht="20.100000000000001" customHeight="1" x14ac:dyDescent="0.2">
      <c r="A9" s="137">
        <v>30</v>
      </c>
      <c r="B9" s="238">
        <v>20453</v>
      </c>
      <c r="C9" s="239">
        <f>D9+E9</f>
        <v>50045</v>
      </c>
      <c r="D9" s="240">
        <v>25222</v>
      </c>
      <c r="E9" s="240">
        <v>24823</v>
      </c>
      <c r="F9" s="241">
        <v>-238</v>
      </c>
      <c r="G9" s="241">
        <v>-0.47</v>
      </c>
      <c r="H9" s="242">
        <v>2.4500000000000002</v>
      </c>
    </row>
    <row r="10" spans="1:8" ht="20.100000000000001" customHeight="1" x14ac:dyDescent="0.2">
      <c r="A10" s="137" t="s">
        <v>152</v>
      </c>
      <c r="B10" s="238">
        <v>20719</v>
      </c>
      <c r="C10" s="239">
        <f>D10+E10</f>
        <v>50154</v>
      </c>
      <c r="D10" s="240">
        <v>25291</v>
      </c>
      <c r="E10" s="240">
        <v>24863</v>
      </c>
      <c r="F10" s="241">
        <v>109</v>
      </c>
      <c r="G10" s="241">
        <v>0.22</v>
      </c>
      <c r="H10" s="242">
        <v>2.42</v>
      </c>
    </row>
    <row r="11" spans="1:8" ht="20.100000000000001" customHeight="1" x14ac:dyDescent="0.2">
      <c r="A11" s="6">
        <v>2</v>
      </c>
      <c r="B11" s="268">
        <v>21027</v>
      </c>
      <c r="C11" s="269">
        <f>D11+E11</f>
        <v>50368</v>
      </c>
      <c r="D11" s="270">
        <v>25352</v>
      </c>
      <c r="E11" s="270">
        <v>25016</v>
      </c>
      <c r="F11" s="271">
        <v>214</v>
      </c>
      <c r="G11" s="271">
        <v>0.42</v>
      </c>
      <c r="H11" s="272">
        <v>2.4</v>
      </c>
    </row>
    <row r="12" spans="1:8" s="2" customFormat="1" ht="12" customHeight="1" x14ac:dyDescent="0.2">
      <c r="A12" s="283" t="s">
        <v>112</v>
      </c>
      <c r="B12" s="283"/>
      <c r="C12" s="283"/>
      <c r="D12" s="283"/>
      <c r="E12" s="283"/>
      <c r="F12" s="283"/>
      <c r="G12" s="283"/>
      <c r="H12" s="283"/>
    </row>
    <row r="13" spans="1:8" s="2" customFormat="1" ht="12" customHeight="1" x14ac:dyDescent="0.2">
      <c r="A13" s="187"/>
      <c r="B13" s="187"/>
      <c r="C13" s="187"/>
      <c r="D13" s="187"/>
      <c r="E13" s="187"/>
      <c r="F13" s="187"/>
      <c r="G13" s="187"/>
      <c r="H13" s="187"/>
    </row>
    <row r="14" spans="1:8" s="2" customFormat="1" ht="17.100000000000001" customHeight="1" x14ac:dyDescent="0.2">
      <c r="A14" s="150"/>
      <c r="B14" s="150"/>
      <c r="C14" s="150"/>
      <c r="D14" s="150"/>
      <c r="E14" s="150"/>
      <c r="F14" s="150"/>
      <c r="G14" s="150"/>
      <c r="H14" s="150"/>
    </row>
    <row r="15" spans="1:8" s="10" customFormat="1" ht="12" customHeight="1" x14ac:dyDescent="0.2">
      <c r="A15" s="189"/>
      <c r="B15" s="189"/>
      <c r="C15" s="189"/>
      <c r="D15" s="189"/>
      <c r="E15" s="189"/>
      <c r="F15" s="189"/>
      <c r="G15" s="189"/>
      <c r="H15" s="189"/>
    </row>
    <row r="16" spans="1:8" s="9" customFormat="1" ht="12" customHeight="1" x14ac:dyDescent="0.2">
      <c r="A16" s="190"/>
      <c r="B16" s="191"/>
      <c r="C16" s="192"/>
      <c r="D16" s="192"/>
      <c r="E16" s="193"/>
      <c r="F16" s="192"/>
      <c r="G16" s="192"/>
      <c r="H16" s="193"/>
    </row>
    <row r="17" spans="1:8" s="2" customFormat="1" ht="12.75" customHeight="1" x14ac:dyDescent="0.2">
      <c r="A17" s="190"/>
      <c r="B17" s="191"/>
      <c r="C17" s="192"/>
      <c r="D17" s="192"/>
      <c r="E17" s="193"/>
      <c r="F17" s="192"/>
      <c r="G17" s="192"/>
      <c r="H17" s="193"/>
    </row>
    <row r="18" spans="1:8" s="2" customFormat="1" ht="18" customHeight="1" x14ac:dyDescent="0.2">
      <c r="A18" s="145"/>
      <c r="B18" s="164"/>
      <c r="C18" s="144"/>
      <c r="D18" s="144"/>
      <c r="E18" s="144"/>
      <c r="F18" s="144"/>
      <c r="G18" s="165"/>
      <c r="H18" s="165"/>
    </row>
    <row r="19" spans="1:8" s="2" customFormat="1" ht="20.100000000000001" customHeight="1" x14ac:dyDescent="0.2">
      <c r="A19" s="145"/>
      <c r="B19" s="164"/>
      <c r="C19" s="144"/>
      <c r="D19" s="144"/>
      <c r="E19" s="144"/>
      <c r="F19" s="144"/>
      <c r="G19" s="165"/>
      <c r="H19" s="165"/>
    </row>
    <row r="20" spans="1:8" s="2" customFormat="1" ht="20.100000000000001" customHeight="1" x14ac:dyDescent="0.2">
      <c r="A20" s="145"/>
      <c r="B20" s="164"/>
      <c r="C20" s="144"/>
      <c r="D20" s="144"/>
      <c r="E20" s="144"/>
      <c r="F20" s="144"/>
      <c r="G20" s="165"/>
      <c r="H20" s="165"/>
    </row>
    <row r="21" spans="1:8" s="2" customFormat="1" ht="20.100000000000001" customHeight="1" x14ac:dyDescent="0.2">
      <c r="A21" s="145"/>
      <c r="B21" s="164"/>
      <c r="C21" s="144"/>
      <c r="D21" s="144"/>
      <c r="E21" s="144"/>
      <c r="F21" s="144"/>
      <c r="G21" s="165"/>
      <c r="H21" s="165"/>
    </row>
    <row r="22" spans="1:8" s="2" customFormat="1" ht="20.100000000000001" customHeight="1" x14ac:dyDescent="0.2">
      <c r="A22" s="145"/>
      <c r="B22" s="164"/>
      <c r="C22" s="144"/>
      <c r="D22" s="144"/>
      <c r="E22" s="144"/>
      <c r="F22" s="144"/>
      <c r="G22" s="165"/>
      <c r="H22" s="165"/>
    </row>
    <row r="23" spans="1:8" s="2" customFormat="1" ht="12" customHeight="1" x14ac:dyDescent="0.2">
      <c r="A23" s="162"/>
      <c r="B23" s="162"/>
      <c r="C23" s="162"/>
      <c r="D23" s="162"/>
      <c r="E23" s="162"/>
      <c r="F23" s="162"/>
      <c r="G23" s="162"/>
      <c r="H23" s="162"/>
    </row>
    <row r="24" spans="1:8" s="2" customFormat="1" ht="12" customHeight="1" x14ac:dyDescent="0.2">
      <c r="A24" s="4"/>
      <c r="B24" s="3"/>
      <c r="C24" s="3"/>
      <c r="D24" s="3"/>
      <c r="E24" s="3"/>
      <c r="F24" s="3"/>
      <c r="G24" s="3"/>
      <c r="H24" s="3"/>
    </row>
    <row r="25" spans="1:8" s="2" customFormat="1" ht="12.75" customHeight="1" x14ac:dyDescent="0.2">
      <c r="A25" s="4"/>
      <c r="B25" s="3"/>
      <c r="C25" s="3"/>
      <c r="D25" s="3"/>
      <c r="E25" s="3"/>
      <c r="F25" s="3"/>
      <c r="G25" s="3"/>
      <c r="H25" s="3"/>
    </row>
    <row r="26" spans="1:8" s="2" customFormat="1" ht="12.75" customHeight="1" x14ac:dyDescent="0.2">
      <c r="A26" s="4"/>
      <c r="B26" s="3"/>
      <c r="C26" s="3"/>
      <c r="D26" s="3"/>
      <c r="E26" s="3"/>
      <c r="F26" s="3"/>
      <c r="G26" s="3"/>
      <c r="H26" s="3"/>
    </row>
    <row r="27" spans="1:8" s="2" customFormat="1" ht="12.75" customHeight="1" x14ac:dyDescent="0.2">
      <c r="A27" s="4"/>
      <c r="B27" s="3"/>
      <c r="C27" s="3"/>
      <c r="D27" s="3"/>
      <c r="E27" s="3"/>
      <c r="F27" s="3"/>
      <c r="G27" s="3"/>
      <c r="H27" s="3"/>
    </row>
    <row r="28" spans="1:8" s="2" customFormat="1" ht="12.75" customHeight="1" x14ac:dyDescent="0.2">
      <c r="A28" s="4"/>
      <c r="B28" s="3"/>
      <c r="C28" s="3"/>
      <c r="D28" s="3"/>
      <c r="E28" s="3"/>
      <c r="F28" s="3"/>
      <c r="G28" s="3"/>
      <c r="H28" s="3"/>
    </row>
    <row r="29" spans="1:8" s="2" customFormat="1" ht="12.75" customHeight="1" x14ac:dyDescent="0.2">
      <c r="A29" s="4"/>
      <c r="B29" s="3"/>
      <c r="C29" s="3"/>
      <c r="D29" s="3"/>
      <c r="E29" s="3"/>
      <c r="F29" s="3"/>
      <c r="G29" s="3"/>
      <c r="H29" s="3"/>
    </row>
    <row r="30" spans="1:8" s="2" customFormat="1" ht="12.75" customHeight="1" x14ac:dyDescent="0.2">
      <c r="A30" s="4"/>
      <c r="B30" s="3"/>
      <c r="C30" s="3"/>
      <c r="D30" s="3"/>
      <c r="E30" s="3"/>
      <c r="F30" s="3"/>
      <c r="G30" s="3"/>
      <c r="H30" s="3"/>
    </row>
    <row r="31" spans="1:8" s="2" customFormat="1" ht="12.75" customHeight="1" x14ac:dyDescent="0.2">
      <c r="A31" s="4"/>
      <c r="B31" s="3"/>
      <c r="C31" s="3"/>
      <c r="D31" s="3"/>
      <c r="E31" s="3"/>
      <c r="F31" s="3"/>
      <c r="G31" s="3"/>
      <c r="H31" s="3"/>
    </row>
    <row r="32" spans="1:8" s="2" customFormat="1" ht="12.75" customHeight="1" x14ac:dyDescent="0.2">
      <c r="A32" s="4"/>
      <c r="B32" s="3"/>
      <c r="C32" s="3"/>
      <c r="D32" s="3"/>
      <c r="E32" s="3"/>
      <c r="F32" s="3"/>
      <c r="G32" s="3"/>
      <c r="H32" s="3"/>
    </row>
    <row r="33" spans="1:8" s="2" customFormat="1" ht="12.75" customHeight="1" x14ac:dyDescent="0.2">
      <c r="A33" s="4"/>
      <c r="B33" s="3"/>
      <c r="C33" s="3"/>
      <c r="D33" s="3"/>
      <c r="E33" s="3"/>
      <c r="F33" s="3"/>
      <c r="G33" s="3"/>
      <c r="H33" s="3"/>
    </row>
    <row r="34" spans="1:8" s="2" customFormat="1" ht="12.7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2" customFormat="1" ht="12.75" customHeight="1" x14ac:dyDescent="0.2">
      <c r="A35" s="282"/>
      <c r="B35" s="282"/>
      <c r="C35" s="282"/>
      <c r="D35" s="282"/>
      <c r="E35" s="282"/>
      <c r="F35" s="282"/>
      <c r="G35" s="282"/>
      <c r="H35" s="282"/>
    </row>
  </sheetData>
  <mergeCells count="10">
    <mergeCell ref="A35:H35"/>
    <mergeCell ref="A12:H12"/>
    <mergeCell ref="A1:B1"/>
    <mergeCell ref="A5:A6"/>
    <mergeCell ref="A3:H3"/>
    <mergeCell ref="A4:H4"/>
    <mergeCell ref="B5:B6"/>
    <mergeCell ref="H5:H6"/>
    <mergeCell ref="F5:G5"/>
    <mergeCell ref="C5:E5"/>
  </mergeCells>
  <phoneticPr fontId="2"/>
  <pageMargins left="0.31496062992125984" right="0.31496062992125984" top="0.39370078740157483" bottom="0.39370078740157483" header="0.31496062992125984" footer="0.31496062992125984"/>
  <pageSetup paperSize="153" fitToWidth="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3"/>
  <sheetViews>
    <sheetView showGridLines="0" view="pageBreakPreview" topLeftCell="A10" zoomScale="190" zoomScaleNormal="100" zoomScaleSheetLayoutView="190" workbookViewId="0">
      <selection activeCell="Q16" sqref="Q16"/>
    </sheetView>
  </sheetViews>
  <sheetFormatPr defaultColWidth="2.88671875" defaultRowHeight="12.75" customHeight="1" x14ac:dyDescent="0.2"/>
  <cols>
    <col min="1" max="1" width="5" style="1" customWidth="1"/>
    <col min="2" max="8" width="5.33203125" style="1" customWidth="1"/>
    <col min="9" max="16384" width="2.88671875" style="1"/>
  </cols>
  <sheetData>
    <row r="1" spans="1:8" s="15" customFormat="1" ht="17.100000000000001" customHeight="1" x14ac:dyDescent="0.2">
      <c r="A1" s="296"/>
      <c r="B1" s="296"/>
      <c r="C1" s="296"/>
      <c r="D1" s="296"/>
      <c r="E1" s="296"/>
      <c r="F1" s="296"/>
      <c r="G1" s="296"/>
      <c r="H1" s="296"/>
    </row>
    <row r="2" spans="1:8" s="28" customFormat="1" ht="12" customHeight="1" x14ac:dyDescent="0.2">
      <c r="A2" s="297"/>
      <c r="B2" s="297"/>
      <c r="C2" s="297"/>
      <c r="D2" s="297"/>
      <c r="E2" s="297"/>
      <c r="F2" s="297"/>
      <c r="G2" s="297"/>
      <c r="H2" s="297"/>
    </row>
    <row r="3" spans="1:8" s="25" customFormat="1" ht="28.5" customHeight="1" x14ac:dyDescent="0.2">
      <c r="A3" s="149"/>
      <c r="B3" s="163"/>
      <c r="C3" s="160"/>
      <c r="D3" s="160"/>
      <c r="E3" s="161"/>
      <c r="F3" s="161"/>
      <c r="G3" s="161"/>
      <c r="H3" s="161"/>
    </row>
    <row r="4" spans="1:8" s="25" customFormat="1" ht="21.75" customHeight="1" x14ac:dyDescent="0.2">
      <c r="A4" s="145"/>
      <c r="B4" s="164"/>
      <c r="C4" s="144"/>
      <c r="D4" s="144"/>
      <c r="E4" s="144"/>
      <c r="F4" s="144"/>
      <c r="G4" s="165"/>
      <c r="H4" s="165"/>
    </row>
    <row r="5" spans="1:8" s="25" customFormat="1" ht="21.75" customHeight="1" x14ac:dyDescent="0.2">
      <c r="A5" s="145"/>
      <c r="B5" s="164"/>
      <c r="C5" s="144"/>
      <c r="D5" s="144"/>
      <c r="E5" s="144"/>
      <c r="F5" s="144"/>
      <c r="G5" s="165"/>
      <c r="H5" s="165"/>
    </row>
    <row r="6" spans="1:8" s="25" customFormat="1" ht="21.75" customHeight="1" x14ac:dyDescent="0.2">
      <c r="A6" s="145"/>
      <c r="B6" s="164"/>
      <c r="C6" s="144"/>
      <c r="D6" s="144"/>
      <c r="E6" s="144"/>
      <c r="F6" s="144"/>
      <c r="G6" s="165"/>
      <c r="H6" s="165"/>
    </row>
    <row r="7" spans="1:8" s="25" customFormat="1" ht="21.75" customHeight="1" x14ac:dyDescent="0.2">
      <c r="A7" s="145"/>
      <c r="B7" s="164"/>
      <c r="C7" s="144"/>
      <c r="D7" s="144"/>
      <c r="E7" s="144"/>
      <c r="F7" s="144"/>
      <c r="G7" s="165"/>
      <c r="H7" s="165"/>
    </row>
    <row r="8" spans="1:8" s="25" customFormat="1" ht="21.75" customHeight="1" x14ac:dyDescent="0.2">
      <c r="A8" s="145"/>
      <c r="B8" s="164"/>
      <c r="C8" s="144"/>
      <c r="D8" s="144"/>
      <c r="E8" s="144"/>
      <c r="F8" s="144"/>
      <c r="G8" s="165"/>
      <c r="H8" s="165"/>
    </row>
    <row r="9" spans="1:8" s="19" customFormat="1" ht="12" customHeight="1" x14ac:dyDescent="0.2">
      <c r="A9" s="283"/>
      <c r="B9" s="283"/>
      <c r="C9" s="283"/>
      <c r="D9" s="283"/>
      <c r="E9" s="283"/>
      <c r="F9" s="283"/>
      <c r="G9" s="283"/>
      <c r="H9" s="283"/>
    </row>
    <row r="10" spans="1:8" s="2" customFormat="1" ht="8.1" customHeight="1" x14ac:dyDescent="0.2">
      <c r="A10" s="24"/>
      <c r="B10" s="3"/>
      <c r="C10" s="3"/>
      <c r="D10" s="3"/>
      <c r="E10" s="3"/>
      <c r="F10" s="3"/>
      <c r="G10" s="3"/>
      <c r="H10" s="3"/>
    </row>
    <row r="11" spans="1:8" s="10" customFormat="1" ht="17.100000000000001" customHeight="1" x14ac:dyDescent="0.2">
      <c r="A11" s="287" t="s">
        <v>24</v>
      </c>
      <c r="B11" s="287"/>
      <c r="C11" s="287"/>
      <c r="D11" s="287"/>
      <c r="E11" s="287"/>
      <c r="F11" s="287"/>
      <c r="G11" s="287"/>
      <c r="H11" s="287"/>
    </row>
    <row r="12" spans="1:8" s="23" customFormat="1" ht="12" customHeight="1" x14ac:dyDescent="0.2">
      <c r="A12" s="297" t="s">
        <v>7</v>
      </c>
      <c r="B12" s="297"/>
      <c r="C12" s="297"/>
      <c r="D12" s="297"/>
      <c r="E12" s="297"/>
      <c r="F12" s="297"/>
      <c r="G12" s="297"/>
      <c r="H12" s="297"/>
    </row>
    <row r="13" spans="1:8" s="19" customFormat="1" ht="12.75" customHeight="1" x14ac:dyDescent="0.2">
      <c r="A13" s="301"/>
      <c r="B13" s="298" t="s">
        <v>23</v>
      </c>
      <c r="C13" s="299"/>
      <c r="D13" s="300"/>
      <c r="E13" s="298" t="s">
        <v>22</v>
      </c>
      <c r="F13" s="299"/>
      <c r="G13" s="300"/>
      <c r="H13" s="291" t="s">
        <v>21</v>
      </c>
    </row>
    <row r="14" spans="1:8" s="19" customFormat="1" ht="18" customHeight="1" x14ac:dyDescent="0.2">
      <c r="A14" s="302"/>
      <c r="B14" s="22" t="s">
        <v>20</v>
      </c>
      <c r="C14" s="22" t="s">
        <v>19</v>
      </c>
      <c r="D14" s="22" t="s">
        <v>16</v>
      </c>
      <c r="E14" s="22" t="s">
        <v>18</v>
      </c>
      <c r="F14" s="22" t="s">
        <v>17</v>
      </c>
      <c r="G14" s="22" t="s">
        <v>16</v>
      </c>
      <c r="H14" s="292"/>
    </row>
    <row r="15" spans="1:8" s="19" customFormat="1" ht="21" customHeight="1" x14ac:dyDescent="0.2">
      <c r="A15" s="137" t="s">
        <v>153</v>
      </c>
      <c r="B15" s="8">
        <v>418</v>
      </c>
      <c r="C15" s="8">
        <v>425</v>
      </c>
      <c r="D15" s="233">
        <v>-7</v>
      </c>
      <c r="E15" s="8">
        <v>2100</v>
      </c>
      <c r="F15" s="8">
        <v>1889</v>
      </c>
      <c r="G15" s="142">
        <v>211</v>
      </c>
      <c r="H15" s="142">
        <v>204</v>
      </c>
    </row>
    <row r="16" spans="1:8" s="19" customFormat="1" ht="21" customHeight="1" x14ac:dyDescent="0.2">
      <c r="A16" s="137">
        <v>29</v>
      </c>
      <c r="B16" s="240">
        <v>376</v>
      </c>
      <c r="C16" s="240">
        <v>429</v>
      </c>
      <c r="D16" s="243">
        <v>-53</v>
      </c>
      <c r="E16" s="240">
        <v>2019</v>
      </c>
      <c r="F16" s="240">
        <v>2109</v>
      </c>
      <c r="G16" s="244">
        <v>-90</v>
      </c>
      <c r="H16" s="244">
        <v>-143</v>
      </c>
    </row>
    <row r="17" spans="1:8" s="19" customFormat="1" ht="21" customHeight="1" x14ac:dyDescent="0.2">
      <c r="A17" s="137">
        <v>30</v>
      </c>
      <c r="B17" s="240">
        <v>338</v>
      </c>
      <c r="C17" s="240">
        <v>484</v>
      </c>
      <c r="D17" s="243">
        <v>-146</v>
      </c>
      <c r="E17" s="240">
        <v>1995</v>
      </c>
      <c r="F17" s="240">
        <v>2072</v>
      </c>
      <c r="G17" s="244">
        <v>-77</v>
      </c>
      <c r="H17" s="244">
        <v>-223</v>
      </c>
    </row>
    <row r="18" spans="1:8" s="19" customFormat="1" ht="21" customHeight="1" x14ac:dyDescent="0.2">
      <c r="A18" s="137" t="s">
        <v>152</v>
      </c>
      <c r="B18" s="240">
        <v>355</v>
      </c>
      <c r="C18" s="240">
        <v>471</v>
      </c>
      <c r="D18" s="243">
        <v>-116</v>
      </c>
      <c r="E18" s="240">
        <v>2358</v>
      </c>
      <c r="F18" s="240">
        <v>2115</v>
      </c>
      <c r="G18" s="244">
        <v>243</v>
      </c>
      <c r="H18" s="244">
        <v>127</v>
      </c>
    </row>
    <row r="19" spans="1:8" s="19" customFormat="1" ht="21" customHeight="1" x14ac:dyDescent="0.2">
      <c r="A19" s="6">
        <v>2</v>
      </c>
      <c r="B19" s="270">
        <v>345</v>
      </c>
      <c r="C19" s="270">
        <v>488</v>
      </c>
      <c r="D19" s="273">
        <v>-143</v>
      </c>
      <c r="E19" s="270">
        <v>2191</v>
      </c>
      <c r="F19" s="270">
        <v>1820</v>
      </c>
      <c r="G19" s="274">
        <v>371</v>
      </c>
      <c r="H19" s="274">
        <v>228</v>
      </c>
    </row>
    <row r="20" spans="1:8" s="19" customFormat="1" ht="12" customHeight="1" x14ac:dyDescent="0.2">
      <c r="A20" s="21" t="s">
        <v>96</v>
      </c>
      <c r="B20" s="20"/>
      <c r="C20" s="20"/>
      <c r="D20" s="20"/>
      <c r="E20" s="20"/>
      <c r="F20" s="20"/>
      <c r="G20" s="20"/>
      <c r="H20" s="177" t="s">
        <v>113</v>
      </c>
    </row>
    <row r="21" spans="1:8" s="2" customFormat="1" ht="12.75" customHeight="1" x14ac:dyDescent="0.2">
      <c r="A21" s="4"/>
      <c r="B21" s="3"/>
      <c r="C21" s="3"/>
      <c r="D21" s="3"/>
      <c r="E21" s="3"/>
      <c r="F21" s="3"/>
      <c r="G21" s="3"/>
      <c r="H21" s="3"/>
    </row>
    <row r="22" spans="1:8" s="2" customFormat="1" ht="12.75" customHeight="1" x14ac:dyDescent="0.2">
      <c r="A22" s="4"/>
      <c r="B22" s="3"/>
      <c r="C22" s="3"/>
      <c r="D22" s="3"/>
      <c r="E22" s="3"/>
      <c r="F22" s="3"/>
      <c r="G22" s="3"/>
      <c r="H22" s="3"/>
    </row>
    <row r="23" spans="1:8" s="2" customFormat="1" ht="12.75" customHeight="1" x14ac:dyDescent="0.2">
      <c r="A23" s="4"/>
      <c r="B23" s="3"/>
      <c r="C23" s="3"/>
      <c r="D23" s="3"/>
      <c r="E23" s="3"/>
      <c r="F23" s="3"/>
      <c r="G23" s="3"/>
      <c r="H23" s="3"/>
    </row>
    <row r="24" spans="1:8" s="2" customFormat="1" ht="12.75" customHeight="1" x14ac:dyDescent="0.2">
      <c r="A24" s="4"/>
      <c r="B24" s="3"/>
      <c r="C24" s="3"/>
      <c r="D24" s="3"/>
      <c r="E24" s="3"/>
      <c r="F24" s="3"/>
      <c r="G24" s="3"/>
      <c r="H24" s="3"/>
    </row>
    <row r="25" spans="1:8" s="2" customFormat="1" ht="12.75" customHeight="1" x14ac:dyDescent="0.2">
      <c r="A25" s="4"/>
      <c r="B25" s="3"/>
      <c r="C25" s="3"/>
      <c r="D25" s="3"/>
      <c r="E25" s="3"/>
      <c r="F25" s="3"/>
      <c r="G25" s="3"/>
      <c r="H25" s="3"/>
    </row>
    <row r="26" spans="1:8" s="2" customFormat="1" ht="12.75" customHeight="1" x14ac:dyDescent="0.2">
      <c r="A26" s="4"/>
      <c r="B26" s="3"/>
      <c r="C26" s="3"/>
      <c r="D26" s="3"/>
      <c r="E26" s="3"/>
      <c r="F26" s="3"/>
      <c r="G26" s="3"/>
      <c r="H26" s="3"/>
    </row>
    <row r="27" spans="1:8" s="2" customFormat="1" ht="12.75" customHeight="1" x14ac:dyDescent="0.2">
      <c r="A27" s="4"/>
      <c r="B27" s="3"/>
      <c r="C27" s="3"/>
      <c r="D27" s="3"/>
      <c r="E27" s="3"/>
      <c r="F27" s="3"/>
      <c r="G27" s="3"/>
      <c r="H27" s="3"/>
    </row>
    <row r="28" spans="1:8" s="2" customFormat="1" ht="12.75" customHeight="1" x14ac:dyDescent="0.2">
      <c r="A28" s="4"/>
      <c r="B28" s="3"/>
      <c r="C28" s="3"/>
      <c r="D28" s="3"/>
      <c r="E28" s="3"/>
      <c r="F28" s="3"/>
      <c r="G28" s="3"/>
      <c r="H28" s="3"/>
    </row>
    <row r="29" spans="1:8" s="2" customFormat="1" ht="12.75" customHeight="1" x14ac:dyDescent="0.2">
      <c r="A29" s="4"/>
      <c r="B29" s="3"/>
      <c r="C29" s="3"/>
      <c r="D29" s="3"/>
      <c r="E29" s="3"/>
      <c r="F29" s="3"/>
      <c r="G29" s="3"/>
      <c r="H29" s="3"/>
    </row>
    <row r="30" spans="1:8" s="2" customFormat="1" ht="12.75" customHeight="1" x14ac:dyDescent="0.2">
      <c r="A30" s="4"/>
      <c r="B30" s="3"/>
      <c r="C30" s="3"/>
      <c r="D30" s="3"/>
      <c r="E30" s="3"/>
      <c r="F30" s="3"/>
      <c r="G30" s="3"/>
      <c r="H30" s="3"/>
    </row>
    <row r="31" spans="1:8" s="2" customFormat="1" ht="12.75" customHeight="1" x14ac:dyDescent="0.2">
      <c r="A31" s="4"/>
      <c r="B31" s="3"/>
      <c r="C31" s="3"/>
      <c r="D31" s="3"/>
      <c r="E31" s="3"/>
      <c r="F31" s="3"/>
      <c r="G31" s="3"/>
      <c r="H31" s="3"/>
    </row>
    <row r="33" spans="1:8" ht="12.75" customHeight="1" x14ac:dyDescent="0.2">
      <c r="A33" s="282"/>
      <c r="B33" s="282"/>
      <c r="C33" s="282"/>
      <c r="D33" s="282"/>
      <c r="E33" s="282"/>
      <c r="F33" s="282"/>
      <c r="G33" s="282"/>
      <c r="H33" s="282"/>
    </row>
  </sheetData>
  <mergeCells count="10">
    <mergeCell ref="A1:H1"/>
    <mergeCell ref="A2:H2"/>
    <mergeCell ref="A9:H9"/>
    <mergeCell ref="A33:H33"/>
    <mergeCell ref="E13:G13"/>
    <mergeCell ref="B13:D13"/>
    <mergeCell ref="A13:A14"/>
    <mergeCell ref="H13:H14"/>
    <mergeCell ref="A11:H11"/>
    <mergeCell ref="A12:H12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0"/>
  <sheetViews>
    <sheetView showGridLines="0" view="pageBreakPreview" zoomScale="220" zoomScaleNormal="175" zoomScaleSheetLayoutView="220" workbookViewId="0">
      <selection activeCell="N4" sqref="N4"/>
    </sheetView>
  </sheetViews>
  <sheetFormatPr defaultColWidth="2.88671875" defaultRowHeight="12.75" customHeight="1" x14ac:dyDescent="0.2"/>
  <cols>
    <col min="1" max="1" width="5" style="1" customWidth="1"/>
    <col min="2" max="14" width="5.33203125" style="1" customWidth="1"/>
    <col min="15" max="16384" width="2.88671875" style="1"/>
  </cols>
  <sheetData>
    <row r="1" spans="1:14" s="10" customFormat="1" ht="17.100000000000001" customHeight="1" x14ac:dyDescent="0.2">
      <c r="A1" s="287" t="s">
        <v>93</v>
      </c>
      <c r="B1" s="287"/>
      <c r="C1" s="287"/>
      <c r="D1" s="287"/>
      <c r="E1" s="287"/>
      <c r="F1" s="287"/>
      <c r="G1" s="150"/>
      <c r="H1" s="150"/>
      <c r="I1" s="150"/>
      <c r="J1" s="150"/>
      <c r="K1" s="150"/>
      <c r="L1" s="150"/>
      <c r="M1" s="150"/>
      <c r="N1" s="150"/>
    </row>
    <row r="2" spans="1:14" s="23" customFormat="1" ht="12" customHeight="1" x14ac:dyDescent="0.2">
      <c r="B2" s="143"/>
      <c r="C2" s="147"/>
      <c r="D2" s="147"/>
      <c r="E2" s="147"/>
      <c r="F2" s="147"/>
      <c r="H2" s="204" t="s">
        <v>121</v>
      </c>
      <c r="I2" s="147"/>
      <c r="J2" s="147"/>
      <c r="K2" s="147"/>
      <c r="L2" s="147"/>
      <c r="M2" s="147"/>
      <c r="N2" s="147"/>
    </row>
    <row r="3" spans="1:14" s="19" customFormat="1" ht="21" customHeight="1" x14ac:dyDescent="0.2">
      <c r="A3" s="226"/>
      <c r="B3" s="227" t="s">
        <v>147</v>
      </c>
      <c r="C3" s="227" t="s">
        <v>140</v>
      </c>
      <c r="D3" s="227" t="s">
        <v>141</v>
      </c>
      <c r="E3" s="228" t="s">
        <v>145</v>
      </c>
      <c r="F3" s="227" t="s">
        <v>142</v>
      </c>
      <c r="G3" s="227" t="s">
        <v>143</v>
      </c>
      <c r="H3" s="227" t="s">
        <v>144</v>
      </c>
      <c r="I3" s="206"/>
      <c r="J3" s="206"/>
      <c r="K3" s="206"/>
      <c r="L3" s="206"/>
      <c r="M3" s="206"/>
      <c r="N3" s="205"/>
    </row>
    <row r="4" spans="1:14" s="19" customFormat="1" ht="21.75" customHeight="1" x14ac:dyDescent="0.2">
      <c r="A4" s="137" t="s">
        <v>153</v>
      </c>
      <c r="B4" s="229">
        <v>24.508617782978639</v>
      </c>
      <c r="C4" s="229">
        <v>30.161438508990678</v>
      </c>
      <c r="D4" s="229">
        <v>24.965955515206538</v>
      </c>
      <c r="E4" s="229">
        <v>29.128440366972473</v>
      </c>
      <c r="F4" s="229">
        <v>21.5</v>
      </c>
      <c r="G4" s="229">
        <v>21.789193976970768</v>
      </c>
      <c r="H4" s="229">
        <v>20.615982241953386</v>
      </c>
      <c r="I4" s="144"/>
      <c r="J4" s="42"/>
      <c r="K4" s="144"/>
      <c r="L4" s="144"/>
      <c r="M4" s="146"/>
      <c r="N4" s="146"/>
    </row>
    <row r="5" spans="1:14" s="19" customFormat="1" ht="21.75" customHeight="1" x14ac:dyDescent="0.2">
      <c r="A5" s="137">
        <v>29</v>
      </c>
      <c r="B5" s="245">
        <v>25</v>
      </c>
      <c r="C5" s="245">
        <v>30.1</v>
      </c>
      <c r="D5" s="245">
        <v>25.2</v>
      </c>
      <c r="E5" s="245">
        <v>30.5</v>
      </c>
      <c r="F5" s="245">
        <v>22.2</v>
      </c>
      <c r="G5" s="245">
        <v>22.1</v>
      </c>
      <c r="H5" s="245">
        <v>20.8</v>
      </c>
      <c r="I5" s="144"/>
      <c r="J5" s="42"/>
      <c r="K5" s="144"/>
      <c r="L5" s="144"/>
      <c r="M5" s="146"/>
      <c r="N5" s="146"/>
    </row>
    <row r="6" spans="1:14" s="19" customFormat="1" ht="21.75" customHeight="1" x14ac:dyDescent="0.2">
      <c r="A6" s="137">
        <v>30</v>
      </c>
      <c r="B6" s="245">
        <v>25.3</v>
      </c>
      <c r="C6" s="245">
        <v>29.8</v>
      </c>
      <c r="D6" s="245">
        <v>25.3</v>
      </c>
      <c r="E6" s="245">
        <v>31.5</v>
      </c>
      <c r="F6" s="245">
        <v>22.5</v>
      </c>
      <c r="G6" s="245">
        <v>22.4</v>
      </c>
      <c r="H6" s="245">
        <v>20.9</v>
      </c>
      <c r="I6" s="144"/>
      <c r="J6" s="42"/>
      <c r="K6" s="144"/>
      <c r="L6" s="144"/>
      <c r="M6" s="146"/>
      <c r="N6" s="146"/>
    </row>
    <row r="7" spans="1:14" s="19" customFormat="1" ht="21.75" customHeight="1" x14ac:dyDescent="0.2">
      <c r="A7" s="137" t="s">
        <v>152</v>
      </c>
      <c r="B7" s="245">
        <v>25.4</v>
      </c>
      <c r="C7" s="245">
        <v>29.1</v>
      </c>
      <c r="D7" s="245">
        <v>25.3</v>
      </c>
      <c r="E7" s="245">
        <v>31.9</v>
      </c>
      <c r="F7" s="245">
        <v>22.8</v>
      </c>
      <c r="G7" s="245">
        <v>22.7</v>
      </c>
      <c r="H7" s="245">
        <v>21.4</v>
      </c>
      <c r="I7" s="144"/>
      <c r="J7" s="42"/>
      <c r="K7" s="144"/>
      <c r="L7" s="144"/>
      <c r="M7" s="146"/>
      <c r="N7" s="146"/>
    </row>
    <row r="8" spans="1:14" s="19" customFormat="1" ht="21.75" customHeight="1" x14ac:dyDescent="0.2">
      <c r="A8" s="6">
        <v>2</v>
      </c>
      <c r="B8" s="275">
        <v>25.5</v>
      </c>
      <c r="C8" s="275">
        <v>28.6</v>
      </c>
      <c r="D8" s="275">
        <v>25.5</v>
      </c>
      <c r="E8" s="275">
        <v>32.5</v>
      </c>
      <c r="F8" s="275">
        <v>22.8</v>
      </c>
      <c r="G8" s="275">
        <v>22.4</v>
      </c>
      <c r="H8" s="275">
        <v>21.7</v>
      </c>
      <c r="I8" s="144"/>
      <c r="J8" s="42"/>
      <c r="K8" s="144"/>
      <c r="L8" s="144"/>
      <c r="M8" s="146"/>
      <c r="N8" s="146"/>
    </row>
    <row r="9" spans="1:14" s="19" customFormat="1" ht="12" customHeight="1" x14ac:dyDescent="0.2">
      <c r="A9" s="21" t="s">
        <v>148</v>
      </c>
      <c r="C9" s="20"/>
      <c r="D9" s="20"/>
      <c r="E9" s="20"/>
      <c r="F9" s="20"/>
      <c r="H9" s="203" t="s">
        <v>113</v>
      </c>
      <c r="I9" s="20"/>
      <c r="J9" s="20"/>
      <c r="K9" s="20"/>
      <c r="L9" s="20"/>
      <c r="M9" s="20"/>
      <c r="N9" s="203"/>
    </row>
    <row r="10" spans="1:14" s="2" customFormat="1" ht="12.75" customHeight="1" x14ac:dyDescent="0.2"/>
    <row r="11" spans="1:14" s="2" customFormat="1" ht="12.75" customHeight="1" x14ac:dyDescent="0.2"/>
    <row r="12" spans="1:14" s="2" customFormat="1" ht="12.75" customHeight="1" x14ac:dyDescent="0.2"/>
    <row r="13" spans="1:14" s="2" customFormat="1" ht="12.75" customHeight="1" x14ac:dyDescent="0.2"/>
    <row r="14" spans="1:14" s="2" customFormat="1" ht="12.75" customHeight="1" x14ac:dyDescent="0.2"/>
    <row r="15" spans="1:14" s="2" customFormat="1" ht="12.75" customHeight="1" x14ac:dyDescent="0.2"/>
    <row r="16" spans="1:14" s="2" customFormat="1" ht="12.75" customHeight="1" x14ac:dyDescent="0.2"/>
    <row r="17" s="2" customFormat="1" ht="12.75" customHeight="1" x14ac:dyDescent="0.2"/>
    <row r="18" s="2" customFormat="1" ht="12.75" customHeight="1" x14ac:dyDescent="0.2"/>
    <row r="19" s="2" customFormat="1" ht="12.75" customHeight="1" x14ac:dyDescent="0.2"/>
    <row r="20" s="2" customFormat="1" ht="12.75" customHeight="1" x14ac:dyDescent="0.2"/>
  </sheetData>
  <mergeCells count="1">
    <mergeCell ref="A1:F1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3"/>
  <sheetViews>
    <sheetView showGridLines="0" view="pageBreakPreview" zoomScale="115" zoomScaleNormal="100" zoomScaleSheetLayoutView="115" workbookViewId="0">
      <selection activeCell="S4" sqref="S4"/>
    </sheetView>
  </sheetViews>
  <sheetFormatPr defaultColWidth="2.88671875" defaultRowHeight="12.75" customHeight="1" x14ac:dyDescent="0.2"/>
  <cols>
    <col min="1" max="1" width="13.44140625" style="1" customWidth="1"/>
    <col min="2" max="6" width="5.88671875" style="1" customWidth="1"/>
    <col min="7" max="7" width="13.44140625" style="1" customWidth="1"/>
    <col min="8" max="9" width="5.88671875" style="1" customWidth="1"/>
    <col min="10" max="12" width="5.77734375" style="1" customWidth="1"/>
    <col min="13" max="18" width="2.88671875" style="1" customWidth="1"/>
    <col min="19" max="19" width="8.88671875" style="1" customWidth="1"/>
    <col min="20" max="16384" width="2.88671875" style="1"/>
  </cols>
  <sheetData>
    <row r="1" spans="1:7" s="15" customFormat="1" ht="17.100000000000001" customHeight="1" x14ac:dyDescent="0.2">
      <c r="A1" s="195" t="s">
        <v>36</v>
      </c>
      <c r="B1" s="195"/>
      <c r="C1" s="195"/>
      <c r="D1" s="195"/>
      <c r="E1" s="195"/>
      <c r="F1" s="246"/>
      <c r="G1" s="195"/>
    </row>
    <row r="2" spans="1:7" s="14" customFormat="1" ht="12" customHeight="1" x14ac:dyDescent="0.2">
      <c r="A2" s="28"/>
      <c r="B2" s="40"/>
      <c r="C2" s="40"/>
      <c r="F2" s="196" t="s">
        <v>7</v>
      </c>
      <c r="G2" s="38"/>
    </row>
    <row r="3" spans="1:7" ht="28.5" customHeight="1" x14ac:dyDescent="0.2">
      <c r="A3" s="27"/>
      <c r="B3" s="37" t="s">
        <v>154</v>
      </c>
      <c r="C3" s="37">
        <v>29</v>
      </c>
      <c r="D3" s="37">
        <v>30</v>
      </c>
      <c r="E3" s="37" t="s">
        <v>152</v>
      </c>
      <c r="F3" s="37">
        <v>2</v>
      </c>
      <c r="G3" s="32"/>
    </row>
    <row r="4" spans="1:7" s="34" customFormat="1" ht="17.25" customHeight="1" x14ac:dyDescent="0.2">
      <c r="A4" s="198" t="s">
        <v>6</v>
      </c>
      <c r="B4" s="36">
        <f>SUM(B5:B16)</f>
        <v>2218</v>
      </c>
      <c r="C4" s="234">
        <f>SUM(C5:C16)</f>
        <v>2185</v>
      </c>
      <c r="D4" s="234">
        <f>SUM(D5:D16)</f>
        <v>2169</v>
      </c>
      <c r="E4" s="234">
        <f>SUM(E5:E16)</f>
        <v>2074</v>
      </c>
      <c r="F4" s="234">
        <f>SUM(F5:F16)</f>
        <v>2152</v>
      </c>
      <c r="G4" s="35"/>
    </row>
    <row r="5" spans="1:7" ht="17.25" customHeight="1" x14ac:dyDescent="0.2">
      <c r="A5" s="199" t="s">
        <v>20</v>
      </c>
      <c r="B5" s="33">
        <v>570</v>
      </c>
      <c r="C5" s="235">
        <v>530</v>
      </c>
      <c r="D5" s="235">
        <v>472</v>
      </c>
      <c r="E5" s="235">
        <v>431</v>
      </c>
      <c r="F5" s="235">
        <v>458</v>
      </c>
      <c r="G5" s="32"/>
    </row>
    <row r="6" spans="1:7" ht="17.25" customHeight="1" x14ac:dyDescent="0.2">
      <c r="A6" s="199" t="s">
        <v>19</v>
      </c>
      <c r="B6" s="33">
        <v>475</v>
      </c>
      <c r="C6" s="235">
        <v>479</v>
      </c>
      <c r="D6" s="235">
        <v>544</v>
      </c>
      <c r="E6" s="235">
        <v>452</v>
      </c>
      <c r="F6" s="235">
        <v>536</v>
      </c>
      <c r="G6" s="32"/>
    </row>
    <row r="7" spans="1:7" ht="17.25" customHeight="1" x14ac:dyDescent="0.2">
      <c r="A7" s="197" t="s">
        <v>35</v>
      </c>
      <c r="B7" s="33">
        <v>500</v>
      </c>
      <c r="C7" s="235">
        <v>477</v>
      </c>
      <c r="D7" s="235">
        <v>483</v>
      </c>
      <c r="E7" s="235">
        <v>492</v>
      </c>
      <c r="F7" s="235">
        <v>462</v>
      </c>
      <c r="G7" s="32"/>
    </row>
    <row r="8" spans="1:7" ht="17.25" customHeight="1" x14ac:dyDescent="0.2">
      <c r="A8" s="197" t="s">
        <v>34</v>
      </c>
      <c r="B8" s="33">
        <v>107</v>
      </c>
      <c r="C8" s="235">
        <v>113</v>
      </c>
      <c r="D8" s="235">
        <v>106</v>
      </c>
      <c r="E8" s="235">
        <v>112</v>
      </c>
      <c r="F8" s="235">
        <v>97</v>
      </c>
      <c r="G8" s="32"/>
    </row>
    <row r="9" spans="1:7" s="2" customFormat="1" ht="17.25" customHeight="1" x14ac:dyDescent="0.2">
      <c r="A9" s="197" t="s">
        <v>33</v>
      </c>
      <c r="B9" s="31">
        <v>94</v>
      </c>
      <c r="C9" s="44">
        <v>89</v>
      </c>
      <c r="D9" s="44">
        <v>79</v>
      </c>
      <c r="E9" s="44">
        <v>78</v>
      </c>
      <c r="F9" s="44">
        <v>96</v>
      </c>
    </row>
    <row r="10" spans="1:7" s="2" customFormat="1" ht="17.25" customHeight="1" x14ac:dyDescent="0.2">
      <c r="A10" s="197" t="s">
        <v>32</v>
      </c>
      <c r="B10" s="31">
        <v>13</v>
      </c>
      <c r="C10" s="44">
        <v>3</v>
      </c>
      <c r="D10" s="44">
        <v>9</v>
      </c>
      <c r="E10" s="44">
        <v>10</v>
      </c>
      <c r="F10" s="44">
        <v>5</v>
      </c>
    </row>
    <row r="11" spans="1:7" s="2" customFormat="1" ht="17.25" customHeight="1" x14ac:dyDescent="0.2">
      <c r="A11" s="197" t="s">
        <v>31</v>
      </c>
      <c r="B11" s="31">
        <v>37</v>
      </c>
      <c r="C11" s="44">
        <v>47</v>
      </c>
      <c r="D11" s="44">
        <v>49</v>
      </c>
      <c r="E11" s="44">
        <v>54</v>
      </c>
      <c r="F11" s="44">
        <v>47</v>
      </c>
    </row>
    <row r="12" spans="1:7" s="2" customFormat="1" ht="17.25" customHeight="1" x14ac:dyDescent="0.2">
      <c r="A12" s="197" t="s">
        <v>30</v>
      </c>
      <c r="B12" s="31">
        <v>10</v>
      </c>
      <c r="C12" s="44">
        <v>13</v>
      </c>
      <c r="D12" s="44">
        <v>10</v>
      </c>
      <c r="E12" s="44">
        <v>11</v>
      </c>
      <c r="F12" s="44">
        <v>14</v>
      </c>
    </row>
    <row r="13" spans="1:7" s="2" customFormat="1" ht="17.25" customHeight="1" x14ac:dyDescent="0.2">
      <c r="A13" s="197" t="s">
        <v>29</v>
      </c>
      <c r="B13" s="31">
        <v>4</v>
      </c>
      <c r="C13" s="44">
        <v>11</v>
      </c>
      <c r="D13" s="44">
        <v>12</v>
      </c>
      <c r="E13" s="44">
        <v>6</v>
      </c>
      <c r="F13" s="44">
        <v>3</v>
      </c>
    </row>
    <row r="14" spans="1:7" s="2" customFormat="1" ht="17.25" customHeight="1" x14ac:dyDescent="0.2">
      <c r="A14" s="197" t="s">
        <v>28</v>
      </c>
      <c r="B14" s="31">
        <v>307</v>
      </c>
      <c r="C14" s="44">
        <v>297</v>
      </c>
      <c r="D14" s="44">
        <v>307</v>
      </c>
      <c r="E14" s="44">
        <v>326</v>
      </c>
      <c r="F14" s="44">
        <v>340</v>
      </c>
    </row>
    <row r="15" spans="1:7" s="2" customFormat="1" ht="17.25" customHeight="1" x14ac:dyDescent="0.2">
      <c r="A15" s="197" t="s">
        <v>27</v>
      </c>
      <c r="B15" s="31">
        <v>34</v>
      </c>
      <c r="C15" s="44">
        <v>44</v>
      </c>
      <c r="D15" s="44">
        <v>23</v>
      </c>
      <c r="E15" s="44">
        <v>24</v>
      </c>
      <c r="F15" s="44">
        <v>21</v>
      </c>
    </row>
    <row r="16" spans="1:7" s="2" customFormat="1" ht="17.25" customHeight="1" x14ac:dyDescent="0.2">
      <c r="A16" s="197" t="s">
        <v>26</v>
      </c>
      <c r="B16" s="31">
        <v>67</v>
      </c>
      <c r="C16" s="44">
        <v>82</v>
      </c>
      <c r="D16" s="44">
        <v>75</v>
      </c>
      <c r="E16" s="44">
        <v>78</v>
      </c>
      <c r="F16" s="44">
        <v>73</v>
      </c>
    </row>
    <row r="17" spans="1:13" s="2" customFormat="1" ht="12" customHeight="1" x14ac:dyDescent="0.2">
      <c r="A17" s="19"/>
      <c r="B17" s="19"/>
      <c r="C17" s="30"/>
      <c r="F17" s="194" t="s">
        <v>25</v>
      </c>
      <c r="G17" s="29"/>
      <c r="H17" s="29"/>
      <c r="I17" s="29"/>
      <c r="J17" s="29"/>
    </row>
    <row r="18" spans="1:13" s="2" customFormat="1" ht="2.25" customHeight="1" x14ac:dyDescent="0.2"/>
    <row r="19" spans="1:13" s="15" customFormat="1" ht="17.100000000000001" customHeight="1" x14ac:dyDescent="0.2">
      <c r="A19" s="195"/>
      <c r="B19" s="195"/>
      <c r="C19" s="195"/>
      <c r="D19" s="195"/>
      <c r="E19" s="195"/>
      <c r="F19" s="246"/>
      <c r="G19" s="150" t="s">
        <v>118</v>
      </c>
      <c r="H19" s="150"/>
      <c r="I19" s="150"/>
      <c r="J19" s="150"/>
      <c r="K19" s="150"/>
      <c r="L19" s="150"/>
      <c r="M19" s="150"/>
    </row>
    <row r="20" spans="1:13" s="14" customFormat="1" ht="12" customHeight="1" x14ac:dyDescent="0.2">
      <c r="A20" s="28"/>
      <c r="B20" s="40"/>
      <c r="C20" s="40"/>
      <c r="E20" s="196"/>
      <c r="F20" s="247"/>
      <c r="G20" s="38"/>
      <c r="L20" s="196" t="s">
        <v>38</v>
      </c>
    </row>
    <row r="21" spans="1:13" s="2" customFormat="1" ht="28.5" customHeight="1" x14ac:dyDescent="0.2">
      <c r="A21" s="4"/>
      <c r="B21" s="3"/>
      <c r="C21" s="3"/>
      <c r="D21" s="3"/>
      <c r="E21" s="3"/>
      <c r="F21" s="3"/>
      <c r="G21" s="201"/>
      <c r="H21" s="199" t="s">
        <v>153</v>
      </c>
      <c r="I21" s="230">
        <v>29</v>
      </c>
      <c r="J21" s="237">
        <v>30</v>
      </c>
      <c r="K21" s="252" t="s">
        <v>152</v>
      </c>
      <c r="L21" s="249">
        <v>2</v>
      </c>
    </row>
    <row r="22" spans="1:13" s="2" customFormat="1" ht="16.5" customHeight="1" x14ac:dyDescent="0.2">
      <c r="A22" s="4"/>
      <c r="B22" s="3"/>
      <c r="C22" s="3"/>
      <c r="D22" s="3"/>
      <c r="E22" s="3"/>
      <c r="F22" s="3"/>
      <c r="G22" s="200" t="s">
        <v>119</v>
      </c>
      <c r="H22" s="202">
        <v>1423</v>
      </c>
      <c r="I22" s="236">
        <v>760</v>
      </c>
      <c r="J22" s="236">
        <v>602</v>
      </c>
      <c r="K22" s="236">
        <v>1239</v>
      </c>
      <c r="L22" s="236">
        <v>11216</v>
      </c>
    </row>
    <row r="23" spans="1:13" s="2" customFormat="1" ht="16.5" customHeight="1" x14ac:dyDescent="0.2">
      <c r="A23" s="4"/>
      <c r="B23" s="3"/>
      <c r="C23" s="3"/>
      <c r="D23" s="3"/>
      <c r="E23" s="3"/>
      <c r="F23" s="3"/>
      <c r="G23" s="200" t="s">
        <v>120</v>
      </c>
      <c r="H23" s="202">
        <v>2527</v>
      </c>
      <c r="I23" s="236">
        <v>748</v>
      </c>
      <c r="J23" s="236">
        <v>519</v>
      </c>
      <c r="K23" s="236">
        <v>977</v>
      </c>
      <c r="L23" s="236">
        <v>6613</v>
      </c>
    </row>
    <row r="24" spans="1:13" s="2" customFormat="1" ht="12" customHeight="1" x14ac:dyDescent="0.2">
      <c r="A24" s="19"/>
      <c r="B24" s="19"/>
      <c r="C24" s="30"/>
      <c r="G24" s="29"/>
      <c r="H24" s="29"/>
      <c r="L24" s="194" t="s">
        <v>25</v>
      </c>
    </row>
    <row r="25" spans="1:13" s="2" customFormat="1" ht="12.75" customHeight="1" x14ac:dyDescent="0.2">
      <c r="A25" s="4"/>
      <c r="B25" s="3"/>
      <c r="C25" s="3"/>
      <c r="D25" s="3"/>
      <c r="E25" s="3"/>
      <c r="F25" s="3"/>
      <c r="G25" s="3"/>
    </row>
    <row r="26" spans="1:13" s="2" customFormat="1" ht="12.75" customHeight="1" x14ac:dyDescent="0.2">
      <c r="A26" s="4"/>
      <c r="B26" s="3"/>
      <c r="C26" s="3"/>
      <c r="D26" s="3"/>
      <c r="E26" s="3"/>
      <c r="F26" s="3"/>
      <c r="G26" s="3"/>
    </row>
    <row r="27" spans="1:13" s="2" customFormat="1" ht="12.75" customHeight="1" x14ac:dyDescent="0.2">
      <c r="A27" s="4"/>
      <c r="B27" s="3"/>
      <c r="C27" s="3"/>
      <c r="D27" s="3"/>
      <c r="E27" s="3"/>
      <c r="F27" s="3"/>
      <c r="G27" s="3"/>
    </row>
    <row r="28" spans="1:13" s="2" customFormat="1" ht="12.75" customHeight="1" x14ac:dyDescent="0.2">
      <c r="A28" s="4"/>
      <c r="B28" s="3"/>
      <c r="C28" s="3"/>
      <c r="D28" s="3"/>
      <c r="E28" s="3"/>
      <c r="F28" s="3"/>
      <c r="G28" s="3"/>
    </row>
    <row r="29" spans="1:13" s="2" customFormat="1" ht="12.75" customHeight="1" x14ac:dyDescent="0.2">
      <c r="A29" s="4"/>
      <c r="B29" s="3"/>
      <c r="C29" s="3"/>
      <c r="D29" s="3"/>
      <c r="E29" s="3"/>
      <c r="F29" s="3"/>
      <c r="G29" s="3"/>
    </row>
    <row r="30" spans="1:13" s="2" customFormat="1" ht="12.75" customHeight="1" x14ac:dyDescent="0.2">
      <c r="A30" s="4"/>
      <c r="B30" s="3"/>
      <c r="C30" s="3"/>
      <c r="D30" s="3"/>
      <c r="E30" s="3"/>
      <c r="F30" s="3"/>
      <c r="G30" s="3"/>
    </row>
    <row r="31" spans="1:13" s="2" customFormat="1" ht="12.75" customHeight="1" x14ac:dyDescent="0.2">
      <c r="A31" s="4"/>
      <c r="B31" s="3"/>
      <c r="C31" s="3"/>
      <c r="D31" s="3"/>
      <c r="E31" s="3"/>
      <c r="F31" s="3"/>
      <c r="G31" s="3"/>
    </row>
    <row r="33" spans="1:7" ht="12.75" customHeight="1" x14ac:dyDescent="0.2">
      <c r="A33" s="282"/>
      <c r="B33" s="282"/>
      <c r="C33" s="282"/>
      <c r="D33" s="282"/>
      <c r="E33" s="282"/>
      <c r="F33" s="282"/>
      <c r="G33" s="282"/>
    </row>
  </sheetData>
  <mergeCells count="1">
    <mergeCell ref="A33:G33"/>
  </mergeCells>
  <phoneticPr fontId="2"/>
  <pageMargins left="0.31496062992125984" right="0.31496062992125984" top="0.39370078740157483" bottom="0.39370078740157483" header="0.31496062992125984" footer="0.31496062992125984"/>
  <pageSetup paperSize="153" scale="200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4"/>
  <sheetViews>
    <sheetView showGridLines="0" view="pageBreakPreview" topLeftCell="A6" zoomScale="145" zoomScaleNormal="70" zoomScaleSheetLayoutView="145" workbookViewId="0">
      <selection activeCell="Z17" sqref="Z17"/>
    </sheetView>
  </sheetViews>
  <sheetFormatPr defaultColWidth="2.88671875" defaultRowHeight="12.75" customHeight="1" x14ac:dyDescent="0.2"/>
  <cols>
    <col min="1" max="2" width="6.33203125" style="1" customWidth="1"/>
    <col min="3" max="7" width="6" style="1" customWidth="1"/>
    <col min="8" max="15" width="3.33203125" style="1" customWidth="1"/>
    <col min="16" max="16384" width="2.88671875" style="1"/>
  </cols>
  <sheetData>
    <row r="1" spans="1:23" s="15" customFormat="1" ht="17.100000000000001" customHeight="1" x14ac:dyDescent="0.2">
      <c r="A1" s="304" t="s">
        <v>90</v>
      </c>
      <c r="B1" s="304"/>
      <c r="C1" s="304"/>
      <c r="D1" s="304"/>
      <c r="E1" s="304"/>
      <c r="F1" s="304"/>
      <c r="G1" s="304"/>
      <c r="H1" s="51"/>
      <c r="I1" s="51"/>
      <c r="J1" s="51"/>
      <c r="K1" s="51"/>
      <c r="L1" s="51"/>
      <c r="M1" s="51"/>
      <c r="N1" s="51"/>
    </row>
    <row r="2" spans="1:23" s="50" customFormat="1" ht="12" customHeight="1" x14ac:dyDescent="0.15">
      <c r="A2" s="45"/>
      <c r="B2" s="30"/>
      <c r="C2" s="30"/>
      <c r="D2" s="30"/>
      <c r="E2" s="30"/>
      <c r="F2" s="30"/>
      <c r="G2" s="39" t="s">
        <v>38</v>
      </c>
      <c r="H2" s="40"/>
      <c r="I2" s="40"/>
      <c r="J2" s="40"/>
      <c r="K2" s="40"/>
      <c r="L2" s="40"/>
      <c r="M2" s="40"/>
      <c r="N2" s="40"/>
    </row>
    <row r="3" spans="1:23" s="45" customFormat="1" ht="28.5" customHeight="1" x14ac:dyDescent="0.15">
      <c r="A3" s="307"/>
      <c r="B3" s="307"/>
      <c r="C3" s="230" t="s">
        <v>153</v>
      </c>
      <c r="D3" s="237">
        <v>29</v>
      </c>
      <c r="E3" s="188">
        <v>30</v>
      </c>
      <c r="F3" s="252" t="s">
        <v>152</v>
      </c>
      <c r="G3" s="249">
        <v>2</v>
      </c>
      <c r="H3" s="49"/>
      <c r="I3" s="49"/>
      <c r="J3" s="49"/>
      <c r="K3" s="49"/>
      <c r="L3" s="49"/>
      <c r="M3" s="49"/>
      <c r="N3" s="49"/>
    </row>
    <row r="4" spans="1:23" s="45" customFormat="1" ht="22.5" customHeight="1" x14ac:dyDescent="0.15">
      <c r="A4" s="305" t="s">
        <v>6</v>
      </c>
      <c r="B4" s="139" t="s">
        <v>13</v>
      </c>
      <c r="C4" s="36">
        <f>SUM(C6,C8,C10,C12,C14,C16)</f>
        <v>1421</v>
      </c>
      <c r="D4" s="234">
        <f>SUM(D6,D8,D10,D12,D14,D16)</f>
        <v>1462</v>
      </c>
      <c r="E4" s="234">
        <f>SUM(E6,E8,E10,E12,E14,E16)</f>
        <v>1506</v>
      </c>
      <c r="F4" s="234">
        <f>SUM(F6,F8,F10,F12,F14,F16)</f>
        <v>1522</v>
      </c>
      <c r="G4" s="234">
        <f>SUM(G6,G8,G10,G12,G14,G16)</f>
        <v>1551</v>
      </c>
      <c r="H4" s="48"/>
      <c r="I4" s="48"/>
      <c r="J4" s="48"/>
      <c r="K4" s="48"/>
      <c r="L4" s="48"/>
      <c r="M4" s="48"/>
      <c r="N4" s="48"/>
    </row>
    <row r="5" spans="1:23" s="45" customFormat="1" ht="22.5" customHeight="1" x14ac:dyDescent="0.15">
      <c r="A5" s="305"/>
      <c r="B5" s="139" t="s">
        <v>37</v>
      </c>
      <c r="C5" s="36">
        <f>SUM(C7,C9,C11,C13,C15,C17)</f>
        <v>668</v>
      </c>
      <c r="D5" s="234">
        <f>SUM(D7,D9,D11,D13,D15,D17)</f>
        <v>712</v>
      </c>
      <c r="E5" s="234">
        <v>767</v>
      </c>
      <c r="F5" s="234">
        <f>SUM(F7,F9,F11,F13,F15,F17)</f>
        <v>806</v>
      </c>
      <c r="G5" s="234">
        <f>SUM(G7,G9,G11,G13,G15,G17)</f>
        <v>817</v>
      </c>
      <c r="H5" s="42"/>
      <c r="I5" s="42"/>
      <c r="J5" s="42"/>
      <c r="K5" s="47"/>
      <c r="L5" s="47"/>
      <c r="M5" s="47"/>
      <c r="N5" s="46"/>
    </row>
    <row r="6" spans="1:23" s="45" customFormat="1" ht="22.5" customHeight="1" x14ac:dyDescent="0.15">
      <c r="A6" s="306" t="s">
        <v>5</v>
      </c>
      <c r="B6" s="138" t="s">
        <v>13</v>
      </c>
      <c r="C6" s="33">
        <v>98</v>
      </c>
      <c r="D6" s="235">
        <v>100</v>
      </c>
      <c r="E6" s="235">
        <v>120</v>
      </c>
      <c r="F6" s="235">
        <v>154</v>
      </c>
      <c r="G6" s="235">
        <v>157</v>
      </c>
      <c r="H6" s="42"/>
      <c r="I6" s="42"/>
      <c r="J6" s="42"/>
      <c r="K6" s="47"/>
      <c r="L6" s="47"/>
      <c r="M6" s="47"/>
      <c r="N6" s="46"/>
    </row>
    <row r="7" spans="1:23" s="45" customFormat="1" ht="22.5" customHeight="1" x14ac:dyDescent="0.15">
      <c r="A7" s="306"/>
      <c r="B7" s="138" t="s">
        <v>37</v>
      </c>
      <c r="C7" s="33">
        <v>57</v>
      </c>
      <c r="D7" s="235">
        <v>61</v>
      </c>
      <c r="E7" s="235">
        <v>77</v>
      </c>
      <c r="F7" s="235">
        <v>88</v>
      </c>
      <c r="G7" s="235">
        <v>88</v>
      </c>
      <c r="H7" s="42"/>
      <c r="I7" s="42"/>
      <c r="J7" s="42"/>
      <c r="K7" s="47"/>
      <c r="L7" s="47"/>
      <c r="M7" s="47"/>
      <c r="N7" s="46"/>
    </row>
    <row r="8" spans="1:23" s="45" customFormat="1" ht="22.5" customHeight="1" x14ac:dyDescent="0.15">
      <c r="A8" s="306" t="s">
        <v>4</v>
      </c>
      <c r="B8" s="138" t="s">
        <v>13</v>
      </c>
      <c r="C8" s="33">
        <v>128</v>
      </c>
      <c r="D8" s="235">
        <v>180</v>
      </c>
      <c r="E8" s="235">
        <v>200</v>
      </c>
      <c r="F8" s="235">
        <v>239</v>
      </c>
      <c r="G8" s="235">
        <v>237</v>
      </c>
      <c r="H8" s="42"/>
      <c r="I8" s="42"/>
      <c r="J8" s="42"/>
      <c r="K8" s="47"/>
      <c r="L8" s="47"/>
      <c r="M8" s="47"/>
      <c r="N8" s="46"/>
    </row>
    <row r="9" spans="1:23" s="45" customFormat="1" ht="22.5" customHeight="1" x14ac:dyDescent="0.15">
      <c r="A9" s="306"/>
      <c r="B9" s="138" t="s">
        <v>37</v>
      </c>
      <c r="C9" s="33">
        <v>82</v>
      </c>
      <c r="D9" s="235">
        <v>130</v>
      </c>
      <c r="E9" s="235">
        <v>143</v>
      </c>
      <c r="F9" s="235">
        <v>166</v>
      </c>
      <c r="G9" s="235">
        <v>152</v>
      </c>
      <c r="H9" s="42"/>
      <c r="I9" s="42"/>
      <c r="J9" s="42"/>
      <c r="K9" s="47"/>
      <c r="L9" s="47"/>
      <c r="M9" s="47"/>
      <c r="N9" s="46"/>
    </row>
    <row r="10" spans="1:23" s="41" customFormat="1" ht="22.5" customHeight="1" x14ac:dyDescent="0.15">
      <c r="A10" s="303" t="s">
        <v>3</v>
      </c>
      <c r="B10" s="138" t="s">
        <v>13</v>
      </c>
      <c r="C10" s="33">
        <v>60</v>
      </c>
      <c r="D10" s="235">
        <v>65</v>
      </c>
      <c r="E10" s="235">
        <v>70</v>
      </c>
      <c r="F10" s="235">
        <v>71</v>
      </c>
      <c r="G10" s="235">
        <v>80</v>
      </c>
    </row>
    <row r="11" spans="1:23" s="41" customFormat="1" ht="22.5" customHeight="1" x14ac:dyDescent="0.15">
      <c r="A11" s="303"/>
      <c r="B11" s="138" t="s">
        <v>37</v>
      </c>
      <c r="C11" s="33">
        <v>28</v>
      </c>
      <c r="D11" s="235">
        <v>32</v>
      </c>
      <c r="E11" s="235">
        <v>40</v>
      </c>
      <c r="F11" s="235">
        <v>40</v>
      </c>
      <c r="G11" s="235">
        <v>46</v>
      </c>
      <c r="H11" s="42"/>
      <c r="I11" s="42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s="41" customFormat="1" ht="22.5" customHeight="1" x14ac:dyDescent="0.15">
      <c r="A12" s="303" t="s">
        <v>2</v>
      </c>
      <c r="B12" s="138" t="s">
        <v>13</v>
      </c>
      <c r="C12" s="33">
        <v>792</v>
      </c>
      <c r="D12" s="235">
        <v>759</v>
      </c>
      <c r="E12" s="235">
        <v>737</v>
      </c>
      <c r="F12" s="235">
        <v>698</v>
      </c>
      <c r="G12" s="235">
        <v>730</v>
      </c>
      <c r="H12" s="42"/>
      <c r="I12" s="42"/>
      <c r="J12" s="42"/>
      <c r="K12" s="42"/>
      <c r="L12" s="42"/>
      <c r="M12" s="42"/>
    </row>
    <row r="13" spans="1:23" s="41" customFormat="1" ht="22.5" customHeight="1" x14ac:dyDescent="0.15">
      <c r="A13" s="303"/>
      <c r="B13" s="138" t="s">
        <v>37</v>
      </c>
      <c r="C13" s="33">
        <v>308</v>
      </c>
      <c r="D13" s="235">
        <v>292</v>
      </c>
      <c r="E13" s="235">
        <v>287</v>
      </c>
      <c r="F13" s="235">
        <v>298</v>
      </c>
      <c r="G13" s="235">
        <v>323</v>
      </c>
      <c r="H13" s="42"/>
      <c r="I13" s="42"/>
      <c r="J13" s="42"/>
      <c r="K13" s="42"/>
      <c r="L13" s="42"/>
      <c r="M13" s="42"/>
    </row>
    <row r="14" spans="1:23" s="41" customFormat="1" ht="22.5" customHeight="1" x14ac:dyDescent="0.15">
      <c r="A14" s="303" t="s">
        <v>1</v>
      </c>
      <c r="B14" s="138" t="s">
        <v>13</v>
      </c>
      <c r="C14" s="31">
        <v>104</v>
      </c>
      <c r="D14" s="44">
        <v>129</v>
      </c>
      <c r="E14" s="44">
        <v>140</v>
      </c>
      <c r="F14" s="44">
        <v>140</v>
      </c>
      <c r="G14" s="44">
        <v>133</v>
      </c>
      <c r="H14" s="42"/>
      <c r="I14" s="42"/>
      <c r="J14" s="42"/>
      <c r="K14" s="42"/>
      <c r="L14" s="42"/>
      <c r="M14" s="42"/>
    </row>
    <row r="15" spans="1:23" s="41" customFormat="1" ht="22.5" customHeight="1" x14ac:dyDescent="0.15">
      <c r="A15" s="303"/>
      <c r="B15" s="138" t="s">
        <v>37</v>
      </c>
      <c r="C15" s="31">
        <v>43</v>
      </c>
      <c r="D15" s="44">
        <v>53</v>
      </c>
      <c r="E15" s="44">
        <v>68</v>
      </c>
      <c r="F15" s="44">
        <v>72</v>
      </c>
      <c r="G15" s="44">
        <v>66</v>
      </c>
      <c r="H15" s="42"/>
      <c r="I15" s="42"/>
      <c r="J15" s="42"/>
      <c r="K15" s="42"/>
      <c r="L15" s="42"/>
      <c r="M15" s="42"/>
    </row>
    <row r="16" spans="1:23" s="41" customFormat="1" ht="22.5" customHeight="1" x14ac:dyDescent="0.15">
      <c r="A16" s="303" t="s">
        <v>0</v>
      </c>
      <c r="B16" s="138" t="s">
        <v>13</v>
      </c>
      <c r="C16" s="31">
        <v>239</v>
      </c>
      <c r="D16" s="44">
        <v>229</v>
      </c>
      <c r="E16" s="44">
        <v>239</v>
      </c>
      <c r="F16" s="44">
        <v>220</v>
      </c>
      <c r="G16" s="44">
        <v>214</v>
      </c>
      <c r="H16" s="42"/>
      <c r="I16" s="42"/>
      <c r="J16" s="42"/>
      <c r="K16" s="42"/>
      <c r="L16" s="42"/>
      <c r="M16" s="42"/>
    </row>
    <row r="17" spans="1:14" s="41" customFormat="1" ht="22.5" customHeight="1" x14ac:dyDescent="0.15">
      <c r="A17" s="303"/>
      <c r="B17" s="138" t="s">
        <v>37</v>
      </c>
      <c r="C17" s="44">
        <v>150</v>
      </c>
      <c r="D17" s="44">
        <v>144</v>
      </c>
      <c r="E17" s="44">
        <v>152</v>
      </c>
      <c r="F17" s="44">
        <v>142</v>
      </c>
      <c r="G17" s="44">
        <v>142</v>
      </c>
      <c r="H17" s="42"/>
      <c r="I17" s="42"/>
      <c r="J17" s="42"/>
      <c r="K17" s="42"/>
      <c r="L17" s="42"/>
      <c r="M17" s="42"/>
    </row>
    <row r="18" spans="1:14" s="41" customFormat="1" ht="12" customHeight="1" x14ac:dyDescent="0.15">
      <c r="A18" s="21" t="s">
        <v>114</v>
      </c>
      <c r="B18" s="42"/>
      <c r="C18" s="42"/>
      <c r="D18" s="42"/>
      <c r="E18" s="42"/>
      <c r="F18" s="42"/>
      <c r="G18" s="179" t="s">
        <v>112</v>
      </c>
      <c r="H18" s="42"/>
      <c r="I18" s="42"/>
      <c r="J18" s="42"/>
      <c r="K18" s="42"/>
      <c r="L18" s="42"/>
      <c r="M18" s="42"/>
      <c r="N18" s="42"/>
    </row>
    <row r="19" spans="1:14" s="2" customFormat="1" ht="12.75" customHeight="1" x14ac:dyDescent="0.2"/>
    <row r="20" spans="1:14" s="2" customFormat="1" ht="12.75" customHeight="1" x14ac:dyDescent="0.2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s="2" customFormat="1" ht="12.75" customHeight="1" x14ac:dyDescent="0.2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s="2" customFormat="1" ht="12.75" customHeight="1" x14ac:dyDescent="0.2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4" spans="1:14" ht="12.75" customHeight="1" x14ac:dyDescent="0.2">
      <c r="A24" s="282"/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</row>
  </sheetData>
  <mergeCells count="10">
    <mergeCell ref="A24:N24"/>
    <mergeCell ref="A12:A13"/>
    <mergeCell ref="A14:A15"/>
    <mergeCell ref="A16:A17"/>
    <mergeCell ref="A1:G1"/>
    <mergeCell ref="A4:A5"/>
    <mergeCell ref="A6:A7"/>
    <mergeCell ref="A8:A9"/>
    <mergeCell ref="A10:A11"/>
    <mergeCell ref="A3:B3"/>
  </mergeCells>
  <phoneticPr fontId="2"/>
  <pageMargins left="0.31496062992125984" right="0.31496062992125984" top="0.39370078740157483" bottom="0.39370078740157483" header="0.31496062992125984" footer="0.31496062992125984"/>
  <pageSetup paperSize="153" scale="200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4"/>
  <sheetViews>
    <sheetView showGridLines="0" view="pageBreakPreview" zoomScale="205" zoomScaleNormal="100" zoomScaleSheetLayoutView="205" workbookViewId="0">
      <selection activeCell="U32" sqref="U32"/>
    </sheetView>
  </sheetViews>
  <sheetFormatPr defaultColWidth="2.88671875" defaultRowHeight="12.75" customHeight="1" x14ac:dyDescent="0.2"/>
  <cols>
    <col min="1" max="1" width="2.44140625" customWidth="1"/>
    <col min="2" max="2" width="3.6640625" customWidth="1"/>
    <col min="3" max="16" width="2.6640625" customWidth="1"/>
  </cols>
  <sheetData>
    <row r="1" spans="1:16" s="61" customFormat="1" ht="17.100000000000001" customHeight="1" x14ac:dyDescent="0.2">
      <c r="A1" s="346" t="s">
        <v>91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231"/>
      <c r="N1" s="231"/>
    </row>
    <row r="2" spans="1:16" s="60" customFormat="1" ht="12" customHeight="1" x14ac:dyDescent="0.2"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47"/>
      <c r="N2" s="147"/>
      <c r="P2" s="181" t="s">
        <v>7</v>
      </c>
    </row>
    <row r="3" spans="1:16" s="52" customFormat="1" ht="12" customHeight="1" x14ac:dyDescent="0.2">
      <c r="A3" s="347"/>
      <c r="B3" s="348"/>
      <c r="C3" s="314" t="s">
        <v>155</v>
      </c>
      <c r="D3" s="315"/>
      <c r="E3" s="314">
        <v>27</v>
      </c>
      <c r="F3" s="352"/>
      <c r="G3" s="314">
        <v>28</v>
      </c>
      <c r="H3" s="315"/>
      <c r="I3" s="314">
        <v>29</v>
      </c>
      <c r="J3" s="315"/>
      <c r="K3" s="314">
        <v>30</v>
      </c>
      <c r="L3" s="315"/>
      <c r="M3" s="314" t="s">
        <v>152</v>
      </c>
      <c r="N3" s="315"/>
      <c r="O3" s="314">
        <v>2</v>
      </c>
      <c r="P3" s="315"/>
    </row>
    <row r="4" spans="1:16" s="52" customFormat="1" ht="12" customHeight="1" x14ac:dyDescent="0.2">
      <c r="A4" s="349"/>
      <c r="B4" s="350"/>
      <c r="C4" s="316"/>
      <c r="D4" s="317"/>
      <c r="E4" s="353"/>
      <c r="F4" s="354"/>
      <c r="G4" s="316"/>
      <c r="H4" s="317"/>
      <c r="I4" s="316"/>
      <c r="J4" s="317"/>
      <c r="K4" s="316"/>
      <c r="L4" s="317"/>
      <c r="M4" s="316"/>
      <c r="N4" s="317"/>
      <c r="O4" s="316"/>
      <c r="P4" s="317"/>
    </row>
    <row r="5" spans="1:16" s="52" customFormat="1" ht="11.25" customHeight="1" x14ac:dyDescent="0.2">
      <c r="A5" s="351" t="s">
        <v>6</v>
      </c>
      <c r="B5" s="59" t="s">
        <v>39</v>
      </c>
      <c r="C5" s="330">
        <f>SUM(C9,C13,C17,C21,C25,C29)</f>
        <v>19782</v>
      </c>
      <c r="D5" s="331"/>
      <c r="E5" s="330">
        <f>SUM(E9,E13,E17,E21,E25,E29)</f>
        <v>19954</v>
      </c>
      <c r="F5" s="336"/>
      <c r="G5" s="330">
        <f>SUM(G9,G13,G17,G21,G25,G29)</f>
        <v>20224</v>
      </c>
      <c r="H5" s="331"/>
      <c r="I5" s="318">
        <f>SUM(I9,I13,I17,I21,I25,I29)</f>
        <v>20343</v>
      </c>
      <c r="J5" s="319"/>
      <c r="K5" s="318">
        <f>SUM(K9,K13,K17,K21,K25,K29)</f>
        <v>20453</v>
      </c>
      <c r="L5" s="319"/>
      <c r="M5" s="318">
        <f>SUM(M9,M13,M17,M21,M25,M29)</f>
        <v>20719</v>
      </c>
      <c r="N5" s="319"/>
      <c r="O5" s="318">
        <f>SUM(O9,O13,O17,O21,O25,O29)</f>
        <v>21027</v>
      </c>
      <c r="P5" s="319"/>
    </row>
    <row r="6" spans="1:16" s="52" customFormat="1" ht="11.25" customHeight="1" x14ac:dyDescent="0.2">
      <c r="A6" s="344"/>
      <c r="B6" s="58" t="s">
        <v>10</v>
      </c>
      <c r="C6" s="332">
        <f>SUM(C10,C14,C18,C22,C26,C30)</f>
        <v>25264</v>
      </c>
      <c r="D6" s="333"/>
      <c r="E6" s="337">
        <f>SUM(E10,E14,E18,E22,E26,E30)</f>
        <v>25283</v>
      </c>
      <c r="F6" s="338"/>
      <c r="G6" s="332">
        <f>SUM(G10,G14,G18,G22,G26,G30)</f>
        <v>25396</v>
      </c>
      <c r="H6" s="333"/>
      <c r="I6" s="320">
        <f>SUM(I10,I14,I18,I22,I26,I30)</f>
        <v>25362</v>
      </c>
      <c r="J6" s="321"/>
      <c r="K6" s="320">
        <f>SUM(K10,K14,K18,K22,K26,K30)</f>
        <v>25222</v>
      </c>
      <c r="L6" s="321"/>
      <c r="M6" s="320">
        <f>SUM(M10,M14,M18,M22,M26,M30)</f>
        <v>25291</v>
      </c>
      <c r="N6" s="321"/>
      <c r="O6" s="320">
        <f>SUM(O10,O14,O18,O22,O26,O30)</f>
        <v>25352</v>
      </c>
      <c r="P6" s="321"/>
    </row>
    <row r="7" spans="1:16" s="52" customFormat="1" ht="11.25" customHeight="1" x14ac:dyDescent="0.2">
      <c r="A7" s="344"/>
      <c r="B7" s="58" t="s">
        <v>9</v>
      </c>
      <c r="C7" s="332">
        <f>SUM(C11,C15,C19,C23,C27,C31)</f>
        <v>25018</v>
      </c>
      <c r="D7" s="333"/>
      <c r="E7" s="332">
        <f>SUM(E11,E15,E19,E23,E27,E31)</f>
        <v>24955</v>
      </c>
      <c r="F7" s="339"/>
      <c r="G7" s="332">
        <f>SUM(G11,G15,G19,G23,G27,G31)</f>
        <v>25023</v>
      </c>
      <c r="H7" s="333"/>
      <c r="I7" s="320">
        <f>SUM(I11,I15,I19,I23,I27,I31)</f>
        <v>24921</v>
      </c>
      <c r="J7" s="321"/>
      <c r="K7" s="320">
        <f>SUM(K11,K15,K19,K23,K27,K31)</f>
        <v>24823</v>
      </c>
      <c r="L7" s="321"/>
      <c r="M7" s="320">
        <f>SUM(M11,M15,M19,M23,M27,M31)</f>
        <v>24863</v>
      </c>
      <c r="N7" s="321"/>
      <c r="O7" s="320">
        <f>SUM(O11,O15,O19,O23,O27,O31)</f>
        <v>25016</v>
      </c>
      <c r="P7" s="321"/>
    </row>
    <row r="8" spans="1:16" s="52" customFormat="1" ht="11.25" customHeight="1" x14ac:dyDescent="0.2">
      <c r="A8" s="345"/>
      <c r="B8" s="57" t="s">
        <v>11</v>
      </c>
      <c r="C8" s="334">
        <f>SUM(C12,C16,C20,C24,C28,C32)</f>
        <v>50282</v>
      </c>
      <c r="D8" s="335"/>
      <c r="E8" s="334">
        <f>SUM(E12,E16,E20,E24,E28,E32)</f>
        <v>50238</v>
      </c>
      <c r="F8" s="340"/>
      <c r="G8" s="334">
        <f>SUM(G12,G16,G20,G24,G28,G32)</f>
        <v>50419</v>
      </c>
      <c r="H8" s="335"/>
      <c r="I8" s="322">
        <f>SUM(I12,I16,I20,I24,I28,I32)</f>
        <v>50283</v>
      </c>
      <c r="J8" s="323"/>
      <c r="K8" s="322">
        <f>SUM(K12,K16,K20,K24,K28,K32)</f>
        <v>50045</v>
      </c>
      <c r="L8" s="323"/>
      <c r="M8" s="322">
        <f>SUM(M12,M16,M20,M24,M28,M32)</f>
        <v>50154</v>
      </c>
      <c r="N8" s="323"/>
      <c r="O8" s="322">
        <f>SUM(O12,O16,O20,O24,O28,O32)</f>
        <v>50368</v>
      </c>
      <c r="P8" s="323"/>
    </row>
    <row r="9" spans="1:16" s="52" customFormat="1" ht="11.25" customHeight="1" x14ac:dyDescent="0.2">
      <c r="A9" s="343" t="s">
        <v>5</v>
      </c>
      <c r="B9" s="56" t="s">
        <v>39</v>
      </c>
      <c r="C9" s="328">
        <v>3052</v>
      </c>
      <c r="D9" s="329"/>
      <c r="E9" s="328">
        <v>3066</v>
      </c>
      <c r="F9" s="329"/>
      <c r="G9" s="328">
        <v>3073</v>
      </c>
      <c r="H9" s="329"/>
      <c r="I9" s="312">
        <v>3143</v>
      </c>
      <c r="J9" s="313"/>
      <c r="K9" s="312">
        <v>3202</v>
      </c>
      <c r="L9" s="313"/>
      <c r="M9" s="312">
        <v>3281</v>
      </c>
      <c r="N9" s="313"/>
      <c r="O9" s="312">
        <v>3349</v>
      </c>
      <c r="P9" s="313"/>
    </row>
    <row r="10" spans="1:16" s="52" customFormat="1" ht="11.25" customHeight="1" x14ac:dyDescent="0.2">
      <c r="A10" s="344"/>
      <c r="B10" s="54" t="s">
        <v>10</v>
      </c>
      <c r="C10" s="326">
        <v>3789</v>
      </c>
      <c r="D10" s="327"/>
      <c r="E10" s="341">
        <v>3776</v>
      </c>
      <c r="F10" s="342"/>
      <c r="G10" s="326">
        <v>3777</v>
      </c>
      <c r="H10" s="327"/>
      <c r="I10" s="308">
        <v>3865</v>
      </c>
      <c r="J10" s="309"/>
      <c r="K10" s="308">
        <v>3916</v>
      </c>
      <c r="L10" s="309"/>
      <c r="M10" s="308">
        <v>3997</v>
      </c>
      <c r="N10" s="309"/>
      <c r="O10" s="308">
        <v>4022</v>
      </c>
      <c r="P10" s="309"/>
    </row>
    <row r="11" spans="1:16" s="52" customFormat="1" ht="11.25" customHeight="1" x14ac:dyDescent="0.2">
      <c r="A11" s="344"/>
      <c r="B11" s="54" t="s">
        <v>9</v>
      </c>
      <c r="C11" s="326">
        <v>3817</v>
      </c>
      <c r="D11" s="327"/>
      <c r="E11" s="326">
        <v>3819</v>
      </c>
      <c r="F11" s="327"/>
      <c r="G11" s="326">
        <v>3842</v>
      </c>
      <c r="H11" s="327"/>
      <c r="I11" s="308">
        <v>3915</v>
      </c>
      <c r="J11" s="309"/>
      <c r="K11" s="308">
        <v>3954</v>
      </c>
      <c r="L11" s="309"/>
      <c r="M11" s="308">
        <v>4032</v>
      </c>
      <c r="N11" s="309"/>
      <c r="O11" s="308">
        <v>4090</v>
      </c>
      <c r="P11" s="309"/>
    </row>
    <row r="12" spans="1:16" s="52" customFormat="1" ht="11.25" customHeight="1" x14ac:dyDescent="0.2">
      <c r="A12" s="345"/>
      <c r="B12" s="53" t="s">
        <v>11</v>
      </c>
      <c r="C12" s="324">
        <f>SUM(C10:D11)</f>
        <v>7606</v>
      </c>
      <c r="D12" s="325"/>
      <c r="E12" s="324">
        <f>SUM(E10:F11)</f>
        <v>7595</v>
      </c>
      <c r="F12" s="325"/>
      <c r="G12" s="324">
        <f>SUM(G10:H11)</f>
        <v>7619</v>
      </c>
      <c r="H12" s="325"/>
      <c r="I12" s="310">
        <f>SUM(I10:J11)</f>
        <v>7780</v>
      </c>
      <c r="J12" s="311"/>
      <c r="K12" s="310">
        <f>SUM(K10:L11)</f>
        <v>7870</v>
      </c>
      <c r="L12" s="311"/>
      <c r="M12" s="310">
        <v>8029</v>
      </c>
      <c r="N12" s="311"/>
      <c r="O12" s="310">
        <v>8112</v>
      </c>
      <c r="P12" s="311"/>
    </row>
    <row r="13" spans="1:16" s="52" customFormat="1" ht="11.25" customHeight="1" x14ac:dyDescent="0.2">
      <c r="A13" s="343" t="s">
        <v>4</v>
      </c>
      <c r="B13" s="56" t="s">
        <v>39</v>
      </c>
      <c r="C13" s="328">
        <v>3466</v>
      </c>
      <c r="D13" s="329"/>
      <c r="E13" s="328">
        <v>3512</v>
      </c>
      <c r="F13" s="329"/>
      <c r="G13" s="328">
        <v>3619</v>
      </c>
      <c r="H13" s="329"/>
      <c r="I13" s="312">
        <v>3666</v>
      </c>
      <c r="J13" s="313"/>
      <c r="K13" s="312">
        <v>3663</v>
      </c>
      <c r="L13" s="313"/>
      <c r="M13" s="312">
        <v>3770</v>
      </c>
      <c r="N13" s="313"/>
      <c r="O13" s="312">
        <v>3779</v>
      </c>
      <c r="P13" s="313"/>
    </row>
    <row r="14" spans="1:16" s="52" customFormat="1" ht="11.25" customHeight="1" x14ac:dyDescent="0.2">
      <c r="A14" s="344"/>
      <c r="B14" s="54" t="s">
        <v>10</v>
      </c>
      <c r="C14" s="326">
        <v>4370</v>
      </c>
      <c r="D14" s="327"/>
      <c r="E14" s="341">
        <v>4386</v>
      </c>
      <c r="F14" s="342"/>
      <c r="G14" s="326">
        <v>4480</v>
      </c>
      <c r="H14" s="327"/>
      <c r="I14" s="308">
        <v>4478</v>
      </c>
      <c r="J14" s="309"/>
      <c r="K14" s="308">
        <v>4435</v>
      </c>
      <c r="L14" s="309"/>
      <c r="M14" s="308">
        <v>4525</v>
      </c>
      <c r="N14" s="309"/>
      <c r="O14" s="308">
        <v>4504</v>
      </c>
      <c r="P14" s="309"/>
    </row>
    <row r="15" spans="1:16" s="52" customFormat="1" ht="11.25" customHeight="1" x14ac:dyDescent="0.2">
      <c r="A15" s="344"/>
      <c r="B15" s="54" t="s">
        <v>9</v>
      </c>
      <c r="C15" s="326">
        <v>4282</v>
      </c>
      <c r="D15" s="327"/>
      <c r="E15" s="326">
        <v>4273</v>
      </c>
      <c r="F15" s="327"/>
      <c r="G15" s="326">
        <v>4332</v>
      </c>
      <c r="H15" s="327"/>
      <c r="I15" s="308">
        <v>4326</v>
      </c>
      <c r="J15" s="309"/>
      <c r="K15" s="308">
        <v>4324</v>
      </c>
      <c r="L15" s="309"/>
      <c r="M15" s="308">
        <v>4433</v>
      </c>
      <c r="N15" s="309"/>
      <c r="O15" s="308">
        <v>4455</v>
      </c>
      <c r="P15" s="309"/>
    </row>
    <row r="16" spans="1:16" s="52" customFormat="1" ht="11.25" customHeight="1" x14ac:dyDescent="0.2">
      <c r="A16" s="345"/>
      <c r="B16" s="53" t="s">
        <v>11</v>
      </c>
      <c r="C16" s="324">
        <f>SUM(C14:D15)</f>
        <v>8652</v>
      </c>
      <c r="D16" s="325"/>
      <c r="E16" s="324">
        <f>SUM(E14:F15)</f>
        <v>8659</v>
      </c>
      <c r="F16" s="325"/>
      <c r="G16" s="324">
        <f>SUM(G14:H15)</f>
        <v>8812</v>
      </c>
      <c r="H16" s="325"/>
      <c r="I16" s="310">
        <f>SUM(I14:J15)</f>
        <v>8804</v>
      </c>
      <c r="J16" s="311"/>
      <c r="K16" s="310">
        <f>SUM(K14:L15)</f>
        <v>8759</v>
      </c>
      <c r="L16" s="311"/>
      <c r="M16" s="310">
        <v>8958</v>
      </c>
      <c r="N16" s="311"/>
      <c r="O16" s="310">
        <v>8959</v>
      </c>
      <c r="P16" s="311"/>
    </row>
    <row r="17" spans="1:21" s="52" customFormat="1" ht="11.25" customHeight="1" x14ac:dyDescent="0.2">
      <c r="A17" s="343" t="s">
        <v>40</v>
      </c>
      <c r="B17" s="56" t="s">
        <v>39</v>
      </c>
      <c r="C17" s="328">
        <v>3035</v>
      </c>
      <c r="D17" s="329"/>
      <c r="E17" s="328">
        <v>3053</v>
      </c>
      <c r="F17" s="329"/>
      <c r="G17" s="328">
        <v>3049</v>
      </c>
      <c r="H17" s="329"/>
      <c r="I17" s="312">
        <v>3069</v>
      </c>
      <c r="J17" s="313"/>
      <c r="K17" s="312">
        <v>3090</v>
      </c>
      <c r="L17" s="313"/>
      <c r="M17" s="312">
        <v>3119</v>
      </c>
      <c r="N17" s="313"/>
      <c r="O17" s="312">
        <v>3176</v>
      </c>
      <c r="P17" s="313"/>
    </row>
    <row r="18" spans="1:21" s="52" customFormat="1" ht="11.25" customHeight="1" x14ac:dyDescent="0.2">
      <c r="A18" s="344"/>
      <c r="B18" s="54" t="s">
        <v>10</v>
      </c>
      <c r="C18" s="326">
        <v>4028</v>
      </c>
      <c r="D18" s="327"/>
      <c r="E18" s="341">
        <v>3981</v>
      </c>
      <c r="F18" s="342"/>
      <c r="G18" s="326">
        <v>3908</v>
      </c>
      <c r="H18" s="327"/>
      <c r="I18" s="308">
        <v>3860</v>
      </c>
      <c r="J18" s="309"/>
      <c r="K18" s="308">
        <v>3826</v>
      </c>
      <c r="L18" s="309"/>
      <c r="M18" s="308">
        <v>3807</v>
      </c>
      <c r="N18" s="309"/>
      <c r="O18" s="308">
        <v>3844</v>
      </c>
      <c r="P18" s="309"/>
    </row>
    <row r="19" spans="1:21" s="52" customFormat="1" ht="11.25" customHeight="1" x14ac:dyDescent="0.2">
      <c r="A19" s="344"/>
      <c r="B19" s="54" t="s">
        <v>9</v>
      </c>
      <c r="C19" s="326">
        <v>4068</v>
      </c>
      <c r="D19" s="327"/>
      <c r="E19" s="326">
        <v>4002</v>
      </c>
      <c r="F19" s="327"/>
      <c r="G19" s="326">
        <v>3940</v>
      </c>
      <c r="H19" s="327"/>
      <c r="I19" s="308">
        <v>3893</v>
      </c>
      <c r="J19" s="309"/>
      <c r="K19" s="308">
        <v>3870</v>
      </c>
      <c r="L19" s="309"/>
      <c r="M19" s="308">
        <v>3850</v>
      </c>
      <c r="N19" s="309"/>
      <c r="O19" s="308">
        <v>3889</v>
      </c>
      <c r="P19" s="309"/>
    </row>
    <row r="20" spans="1:21" s="52" customFormat="1" ht="11.25" customHeight="1" x14ac:dyDescent="0.2">
      <c r="A20" s="345"/>
      <c r="B20" s="53" t="s">
        <v>11</v>
      </c>
      <c r="C20" s="324">
        <f>SUM(C18:D19)</f>
        <v>8096</v>
      </c>
      <c r="D20" s="325"/>
      <c r="E20" s="324">
        <f>SUM(E18:F19)</f>
        <v>7983</v>
      </c>
      <c r="F20" s="325"/>
      <c r="G20" s="324">
        <f>SUM(G18:H19)</f>
        <v>7848</v>
      </c>
      <c r="H20" s="325"/>
      <c r="I20" s="310">
        <f>SUM(I18:J19)</f>
        <v>7753</v>
      </c>
      <c r="J20" s="311"/>
      <c r="K20" s="310">
        <f>SUM(K18:L19)</f>
        <v>7696</v>
      </c>
      <c r="L20" s="311"/>
      <c r="M20" s="310">
        <v>7657</v>
      </c>
      <c r="N20" s="311"/>
      <c r="O20" s="310">
        <v>7733</v>
      </c>
      <c r="P20" s="311"/>
    </row>
    <row r="21" spans="1:21" s="52" customFormat="1" ht="11.25" customHeight="1" x14ac:dyDescent="0.2">
      <c r="A21" s="343" t="s">
        <v>2</v>
      </c>
      <c r="B21" s="56" t="s">
        <v>39</v>
      </c>
      <c r="C21" s="328">
        <v>5269</v>
      </c>
      <c r="D21" s="329"/>
      <c r="E21" s="328">
        <v>5304</v>
      </c>
      <c r="F21" s="329"/>
      <c r="G21" s="328">
        <v>5418</v>
      </c>
      <c r="H21" s="329"/>
      <c r="I21" s="312">
        <v>5362</v>
      </c>
      <c r="J21" s="313"/>
      <c r="K21" s="312">
        <v>5348</v>
      </c>
      <c r="L21" s="313"/>
      <c r="M21" s="312">
        <v>5340</v>
      </c>
      <c r="N21" s="313"/>
      <c r="O21" s="312">
        <v>5434</v>
      </c>
      <c r="P21" s="313"/>
    </row>
    <row r="22" spans="1:21" s="52" customFormat="1" ht="11.25" customHeight="1" x14ac:dyDescent="0.2">
      <c r="A22" s="344"/>
      <c r="B22" s="54" t="s">
        <v>10</v>
      </c>
      <c r="C22" s="326">
        <v>6558</v>
      </c>
      <c r="D22" s="327"/>
      <c r="E22" s="341">
        <v>6583</v>
      </c>
      <c r="F22" s="342"/>
      <c r="G22" s="326">
        <v>6692</v>
      </c>
      <c r="H22" s="327"/>
      <c r="I22" s="308">
        <v>6626</v>
      </c>
      <c r="J22" s="309"/>
      <c r="K22" s="308">
        <v>6509</v>
      </c>
      <c r="L22" s="309"/>
      <c r="M22" s="308">
        <v>6442</v>
      </c>
      <c r="N22" s="309"/>
      <c r="O22" s="308">
        <v>6441</v>
      </c>
      <c r="P22" s="309"/>
      <c r="Q22" s="55"/>
      <c r="R22" s="55"/>
      <c r="S22" s="55"/>
      <c r="T22" s="55"/>
      <c r="U22" s="55"/>
    </row>
    <row r="23" spans="1:21" s="52" customFormat="1" ht="11.25" customHeight="1" x14ac:dyDescent="0.2">
      <c r="A23" s="344"/>
      <c r="B23" s="54" t="s">
        <v>9</v>
      </c>
      <c r="C23" s="326">
        <v>6510</v>
      </c>
      <c r="D23" s="327"/>
      <c r="E23" s="326">
        <v>6540</v>
      </c>
      <c r="F23" s="327"/>
      <c r="G23" s="326">
        <v>6595</v>
      </c>
      <c r="H23" s="327"/>
      <c r="I23" s="308">
        <v>6501</v>
      </c>
      <c r="J23" s="309"/>
      <c r="K23" s="308">
        <v>6449</v>
      </c>
      <c r="L23" s="309"/>
      <c r="M23" s="308">
        <v>6376</v>
      </c>
      <c r="N23" s="309"/>
      <c r="O23" s="308">
        <v>6383</v>
      </c>
      <c r="P23" s="309"/>
      <c r="Q23" s="55"/>
      <c r="R23" s="55"/>
      <c r="S23" s="55"/>
      <c r="T23" s="55"/>
      <c r="U23" s="55"/>
    </row>
    <row r="24" spans="1:21" s="52" customFormat="1" ht="11.25" customHeight="1" x14ac:dyDescent="0.2">
      <c r="A24" s="345"/>
      <c r="B24" s="53" t="s">
        <v>11</v>
      </c>
      <c r="C24" s="324">
        <f>SUM(C22:D23)</f>
        <v>13068</v>
      </c>
      <c r="D24" s="325"/>
      <c r="E24" s="324">
        <f>SUM(E22:F23)</f>
        <v>13123</v>
      </c>
      <c r="F24" s="325"/>
      <c r="G24" s="324">
        <f>SUM(G22:H23)</f>
        <v>13287</v>
      </c>
      <c r="H24" s="325"/>
      <c r="I24" s="310">
        <f>SUM(I22:J23)</f>
        <v>13127</v>
      </c>
      <c r="J24" s="311"/>
      <c r="K24" s="310">
        <f>SUM(K22:L23)</f>
        <v>12958</v>
      </c>
      <c r="L24" s="311"/>
      <c r="M24" s="310">
        <v>12818</v>
      </c>
      <c r="N24" s="311"/>
      <c r="O24" s="310">
        <v>12824</v>
      </c>
      <c r="P24" s="311"/>
      <c r="Q24" s="55"/>
      <c r="R24" s="55"/>
      <c r="S24" s="55"/>
      <c r="T24" s="55"/>
      <c r="U24" s="55"/>
    </row>
    <row r="25" spans="1:21" s="52" customFormat="1" ht="11.25" customHeight="1" x14ac:dyDescent="0.2">
      <c r="A25" s="343" t="s">
        <v>1</v>
      </c>
      <c r="B25" s="56" t="s">
        <v>39</v>
      </c>
      <c r="C25" s="328">
        <v>2127</v>
      </c>
      <c r="D25" s="329"/>
      <c r="E25" s="328">
        <v>2144</v>
      </c>
      <c r="F25" s="329"/>
      <c r="G25" s="328">
        <v>2181</v>
      </c>
      <c r="H25" s="329"/>
      <c r="I25" s="312">
        <v>2211</v>
      </c>
      <c r="J25" s="313"/>
      <c r="K25" s="312">
        <v>2221</v>
      </c>
      <c r="L25" s="313"/>
      <c r="M25" s="312">
        <v>2253</v>
      </c>
      <c r="N25" s="313"/>
      <c r="O25" s="312">
        <v>2313</v>
      </c>
      <c r="P25" s="313"/>
      <c r="Q25" s="55"/>
      <c r="R25" s="55"/>
      <c r="S25" s="55"/>
      <c r="T25" s="55"/>
      <c r="U25" s="55"/>
    </row>
    <row r="26" spans="1:21" s="52" customFormat="1" ht="11.25" customHeight="1" x14ac:dyDescent="0.2">
      <c r="A26" s="344"/>
      <c r="B26" s="54" t="s">
        <v>10</v>
      </c>
      <c r="C26" s="326">
        <v>2822</v>
      </c>
      <c r="D26" s="327"/>
      <c r="E26" s="341">
        <v>2839</v>
      </c>
      <c r="F26" s="342"/>
      <c r="G26" s="326">
        <v>2853</v>
      </c>
      <c r="H26" s="327"/>
      <c r="I26" s="308">
        <v>2879</v>
      </c>
      <c r="J26" s="309"/>
      <c r="K26" s="308">
        <v>2856</v>
      </c>
      <c r="L26" s="309"/>
      <c r="M26" s="308">
        <v>2867</v>
      </c>
      <c r="N26" s="309"/>
      <c r="O26" s="308">
        <v>2904</v>
      </c>
      <c r="P26" s="309"/>
      <c r="Q26" s="55"/>
      <c r="R26" s="55"/>
      <c r="S26" s="55"/>
      <c r="T26" s="55"/>
      <c r="U26" s="55"/>
    </row>
    <row r="27" spans="1:21" s="52" customFormat="1" ht="11.25" customHeight="1" x14ac:dyDescent="0.2">
      <c r="A27" s="344"/>
      <c r="B27" s="54" t="s">
        <v>9</v>
      </c>
      <c r="C27" s="326">
        <v>2812</v>
      </c>
      <c r="D27" s="327"/>
      <c r="E27" s="326">
        <v>2779</v>
      </c>
      <c r="F27" s="327"/>
      <c r="G27" s="326">
        <v>2792</v>
      </c>
      <c r="H27" s="327"/>
      <c r="I27" s="308">
        <v>2785</v>
      </c>
      <c r="J27" s="309"/>
      <c r="K27" s="308">
        <v>2757</v>
      </c>
      <c r="L27" s="309"/>
      <c r="M27" s="308">
        <v>2766</v>
      </c>
      <c r="N27" s="309"/>
      <c r="O27" s="308">
        <v>2806</v>
      </c>
      <c r="P27" s="309"/>
      <c r="Q27" s="55"/>
      <c r="R27" s="55"/>
      <c r="S27" s="55"/>
      <c r="T27" s="55"/>
      <c r="U27" s="55"/>
    </row>
    <row r="28" spans="1:21" s="52" customFormat="1" ht="11.25" customHeight="1" x14ac:dyDescent="0.2">
      <c r="A28" s="345"/>
      <c r="B28" s="53" t="s">
        <v>11</v>
      </c>
      <c r="C28" s="324">
        <f>SUM(C26:D27)</f>
        <v>5634</v>
      </c>
      <c r="D28" s="325"/>
      <c r="E28" s="324">
        <f>SUM(E26:F27)</f>
        <v>5618</v>
      </c>
      <c r="F28" s="325"/>
      <c r="G28" s="324">
        <f>SUM(G26:H27)</f>
        <v>5645</v>
      </c>
      <c r="H28" s="325"/>
      <c r="I28" s="310">
        <f>SUM(I26:J27)</f>
        <v>5664</v>
      </c>
      <c r="J28" s="311"/>
      <c r="K28" s="310">
        <f>SUM(K26:L27)</f>
        <v>5613</v>
      </c>
      <c r="L28" s="311"/>
      <c r="M28" s="310">
        <v>5633</v>
      </c>
      <c r="N28" s="311"/>
      <c r="O28" s="310">
        <v>5710</v>
      </c>
      <c r="P28" s="311"/>
      <c r="Q28" s="55"/>
      <c r="R28" s="55"/>
      <c r="S28" s="55"/>
      <c r="T28" s="55"/>
      <c r="U28" s="55"/>
    </row>
    <row r="29" spans="1:21" s="52" customFormat="1" ht="11.25" customHeight="1" x14ac:dyDescent="0.2">
      <c r="A29" s="343" t="s">
        <v>0</v>
      </c>
      <c r="B29" s="56" t="s">
        <v>39</v>
      </c>
      <c r="C29" s="328">
        <v>2833</v>
      </c>
      <c r="D29" s="329"/>
      <c r="E29" s="328">
        <v>2875</v>
      </c>
      <c r="F29" s="329"/>
      <c r="G29" s="328">
        <v>2884</v>
      </c>
      <c r="H29" s="329"/>
      <c r="I29" s="312">
        <v>2892</v>
      </c>
      <c r="J29" s="313"/>
      <c r="K29" s="312">
        <v>2929</v>
      </c>
      <c r="L29" s="313"/>
      <c r="M29" s="312">
        <v>2956</v>
      </c>
      <c r="N29" s="313"/>
      <c r="O29" s="312">
        <v>2976</v>
      </c>
      <c r="P29" s="313"/>
      <c r="Q29" s="55"/>
      <c r="R29" s="55"/>
      <c r="S29" s="55"/>
      <c r="T29" s="55"/>
      <c r="U29" s="55"/>
    </row>
    <row r="30" spans="1:21" s="52" customFormat="1" ht="11.25" customHeight="1" x14ac:dyDescent="0.2">
      <c r="A30" s="344"/>
      <c r="B30" s="54" t="s">
        <v>10</v>
      </c>
      <c r="C30" s="326">
        <v>3697</v>
      </c>
      <c r="D30" s="327"/>
      <c r="E30" s="341">
        <v>3718</v>
      </c>
      <c r="F30" s="342"/>
      <c r="G30" s="326">
        <v>3686</v>
      </c>
      <c r="H30" s="327"/>
      <c r="I30" s="308">
        <v>3654</v>
      </c>
      <c r="J30" s="309"/>
      <c r="K30" s="308">
        <v>3680</v>
      </c>
      <c r="L30" s="309"/>
      <c r="M30" s="308">
        <v>3653</v>
      </c>
      <c r="N30" s="309"/>
      <c r="O30" s="308">
        <v>3637</v>
      </c>
      <c r="P30" s="309"/>
      <c r="Q30" s="55"/>
      <c r="R30" s="55"/>
      <c r="S30" s="55"/>
      <c r="T30" s="55"/>
      <c r="U30" s="55"/>
    </row>
    <row r="31" spans="1:21" s="52" customFormat="1" ht="11.25" customHeight="1" x14ac:dyDescent="0.2">
      <c r="A31" s="344"/>
      <c r="B31" s="54" t="s">
        <v>9</v>
      </c>
      <c r="C31" s="326">
        <v>3529</v>
      </c>
      <c r="D31" s="327"/>
      <c r="E31" s="326">
        <v>3542</v>
      </c>
      <c r="F31" s="327"/>
      <c r="G31" s="326">
        <v>3522</v>
      </c>
      <c r="H31" s="327"/>
      <c r="I31" s="308">
        <v>3501</v>
      </c>
      <c r="J31" s="309"/>
      <c r="K31" s="308">
        <v>3469</v>
      </c>
      <c r="L31" s="309"/>
      <c r="M31" s="308">
        <v>3406</v>
      </c>
      <c r="N31" s="309"/>
      <c r="O31" s="308">
        <v>3393</v>
      </c>
      <c r="P31" s="309"/>
    </row>
    <row r="32" spans="1:21" s="52" customFormat="1" ht="11.25" customHeight="1" x14ac:dyDescent="0.2">
      <c r="A32" s="345"/>
      <c r="B32" s="53" t="s">
        <v>11</v>
      </c>
      <c r="C32" s="324">
        <f>SUM(C30:D31)</f>
        <v>7226</v>
      </c>
      <c r="D32" s="325"/>
      <c r="E32" s="324">
        <f>SUM(E30:F31)</f>
        <v>7260</v>
      </c>
      <c r="F32" s="325"/>
      <c r="G32" s="324">
        <f>SUM(G30:H31)</f>
        <v>7208</v>
      </c>
      <c r="H32" s="325"/>
      <c r="I32" s="310">
        <f>SUM(I30:J31)</f>
        <v>7155</v>
      </c>
      <c r="J32" s="311"/>
      <c r="K32" s="310">
        <f>SUM(K30:L31)</f>
        <v>7149</v>
      </c>
      <c r="L32" s="311"/>
      <c r="M32" s="310">
        <v>7059</v>
      </c>
      <c r="N32" s="311"/>
      <c r="O32" s="310">
        <v>7030</v>
      </c>
      <c r="P32" s="311"/>
    </row>
    <row r="33" spans="1:16" s="52" customFormat="1" ht="12" customHeight="1" x14ac:dyDescent="0.2"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48"/>
      <c r="N33" s="148"/>
      <c r="P33" s="182" t="s">
        <v>112</v>
      </c>
    </row>
    <row r="34" spans="1:16" ht="12.75" customHeight="1" x14ac:dyDescent="0.2">
      <c r="A34" s="355"/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232"/>
      <c r="N34" s="232"/>
    </row>
  </sheetData>
  <mergeCells count="213">
    <mergeCell ref="M26:N26"/>
    <mergeCell ref="M27:N27"/>
    <mergeCell ref="M28:N28"/>
    <mergeCell ref="M29:N29"/>
    <mergeCell ref="M30:N30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3:N4"/>
    <mergeCell ref="M5:N5"/>
    <mergeCell ref="M6:N6"/>
    <mergeCell ref="M7:N7"/>
    <mergeCell ref="M8:N8"/>
    <mergeCell ref="M9:N9"/>
    <mergeCell ref="M10:N10"/>
    <mergeCell ref="M11:N11"/>
    <mergeCell ref="M12:N12"/>
    <mergeCell ref="E21:F21"/>
    <mergeCell ref="E22:F22"/>
    <mergeCell ref="A25:A28"/>
    <mergeCell ref="A21:A24"/>
    <mergeCell ref="O32:P32"/>
    <mergeCell ref="C25:D25"/>
    <mergeCell ref="C26:D26"/>
    <mergeCell ref="C27:D27"/>
    <mergeCell ref="E30:F30"/>
    <mergeCell ref="E23:F23"/>
    <mergeCell ref="E24:F24"/>
    <mergeCell ref="E25:F25"/>
    <mergeCell ref="E26:F26"/>
    <mergeCell ref="E27:F27"/>
    <mergeCell ref="E32:F32"/>
    <mergeCell ref="C28:D28"/>
    <mergeCell ref="C29:D29"/>
    <mergeCell ref="C30:D30"/>
    <mergeCell ref="M31:N31"/>
    <mergeCell ref="M32:N32"/>
    <mergeCell ref="M22:N22"/>
    <mergeCell ref="M23:N23"/>
    <mergeCell ref="M24:N24"/>
    <mergeCell ref="M25:N25"/>
    <mergeCell ref="O31:P3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O23:P23"/>
    <mergeCell ref="O24:P24"/>
    <mergeCell ref="E31:F31"/>
    <mergeCell ref="E28:F28"/>
    <mergeCell ref="E29:F29"/>
    <mergeCell ref="E14:F14"/>
    <mergeCell ref="E15:F15"/>
    <mergeCell ref="E16:F16"/>
    <mergeCell ref="E17:F17"/>
    <mergeCell ref="E18:F18"/>
    <mergeCell ref="E19:F19"/>
    <mergeCell ref="E20:F20"/>
    <mergeCell ref="A34:L34"/>
    <mergeCell ref="A29:A32"/>
    <mergeCell ref="O9:P9"/>
    <mergeCell ref="O10:P10"/>
    <mergeCell ref="O11:P11"/>
    <mergeCell ref="O12:P12"/>
    <mergeCell ref="O13:P13"/>
    <mergeCell ref="O25:P25"/>
    <mergeCell ref="O26:P26"/>
    <mergeCell ref="O27:P27"/>
    <mergeCell ref="O29:P29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8:P28"/>
    <mergeCell ref="C31:D31"/>
    <mergeCell ref="C32:D32"/>
    <mergeCell ref="O30:P30"/>
    <mergeCell ref="A9:A12"/>
    <mergeCell ref="A17:A20"/>
    <mergeCell ref="A13:A16"/>
    <mergeCell ref="A1:L1"/>
    <mergeCell ref="A3:B4"/>
    <mergeCell ref="A5:A8"/>
    <mergeCell ref="O3:P4"/>
    <mergeCell ref="O5:P5"/>
    <mergeCell ref="O6:P6"/>
    <mergeCell ref="O7:P7"/>
    <mergeCell ref="O8:P8"/>
    <mergeCell ref="C3:D4"/>
    <mergeCell ref="C5:D5"/>
    <mergeCell ref="C6:D6"/>
    <mergeCell ref="C7:D7"/>
    <mergeCell ref="C8:D8"/>
    <mergeCell ref="I3:J4"/>
    <mergeCell ref="I5:J5"/>
    <mergeCell ref="I6:J6"/>
    <mergeCell ref="I7:J7"/>
    <mergeCell ref="I8:J8"/>
    <mergeCell ref="E3:F4"/>
    <mergeCell ref="C9:D9"/>
    <mergeCell ref="C10:D10"/>
    <mergeCell ref="C11:D11"/>
    <mergeCell ref="C12:D12"/>
    <mergeCell ref="C13:D13"/>
    <mergeCell ref="G3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G14:H14"/>
    <mergeCell ref="G15:H15"/>
    <mergeCell ref="G16:H16"/>
    <mergeCell ref="G17:H17"/>
    <mergeCell ref="G18:H18"/>
    <mergeCell ref="G19:H19"/>
    <mergeCell ref="G20:H20"/>
    <mergeCell ref="G21:H21"/>
    <mergeCell ref="G31:H31"/>
    <mergeCell ref="G32:H32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31:J31"/>
    <mergeCell ref="I32:J32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K3:L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31:L31"/>
    <mergeCell ref="K32:L32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</mergeCells>
  <phoneticPr fontId="2"/>
  <pageMargins left="0.31496062992125984" right="0.31496062992125984" top="0.39370078740157483" bottom="0.39370078740157483" header="0.31496062992125984" footer="0.31496062992125984"/>
  <pageSetup paperSize="153" scale="20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1"/>
  <sheetViews>
    <sheetView showGridLines="0" view="pageBreakPreview" zoomScale="130" zoomScaleNormal="55" zoomScaleSheetLayoutView="130" workbookViewId="0">
      <selection activeCell="N28" sqref="N28"/>
    </sheetView>
  </sheetViews>
  <sheetFormatPr defaultColWidth="2.88671875" defaultRowHeight="12.75" customHeight="1" x14ac:dyDescent="0.2"/>
  <cols>
    <col min="1" max="1" width="4.6640625" style="14" customWidth="1"/>
    <col min="2" max="8" width="4.77734375" style="1" customWidth="1"/>
    <col min="9" max="10" width="5" style="1" customWidth="1"/>
    <col min="11" max="11" width="2.77734375" style="1" customWidth="1"/>
    <col min="12" max="12" width="7.33203125" style="1" customWidth="1"/>
    <col min="13" max="20" width="7" style="1" customWidth="1"/>
    <col min="21" max="21" width="4.21875" style="1" customWidth="1"/>
    <col min="22" max="25" width="7.44140625" style="1" customWidth="1"/>
    <col min="26" max="26" width="2.44140625" style="1" customWidth="1"/>
    <col min="27" max="27" width="3.109375" style="1" customWidth="1"/>
    <col min="28" max="30" width="2.21875" style="1" customWidth="1"/>
    <col min="31" max="31" width="2.6640625" style="1" customWidth="1"/>
    <col min="32" max="16384" width="2.88671875" style="1"/>
  </cols>
  <sheetData>
    <row r="1" spans="1:25" s="15" customFormat="1" ht="16.5" customHeight="1" x14ac:dyDescent="0.2">
      <c r="A1" s="287" t="s">
        <v>94</v>
      </c>
      <c r="B1" s="287"/>
      <c r="C1" s="287"/>
      <c r="D1" s="287"/>
      <c r="E1" s="287"/>
      <c r="F1" s="287"/>
      <c r="G1" s="153"/>
      <c r="H1" s="154"/>
      <c r="I1" s="155"/>
      <c r="J1" s="246"/>
      <c r="K1" s="248"/>
      <c r="L1" s="248"/>
      <c r="M1" s="248"/>
      <c r="N1" s="248"/>
      <c r="O1" s="133"/>
      <c r="P1" s="133"/>
      <c r="Q1" s="133"/>
      <c r="R1" s="133"/>
      <c r="S1" s="133"/>
      <c r="T1" s="133"/>
      <c r="U1" s="133"/>
      <c r="V1" s="133"/>
      <c r="W1" s="133"/>
      <c r="X1" s="133"/>
    </row>
    <row r="2" spans="1:25" s="14" customFormat="1" ht="12" customHeight="1" x14ac:dyDescent="0.2">
      <c r="A2" s="145"/>
      <c r="B2" s="251"/>
      <c r="C2" s="151"/>
      <c r="D2" s="152"/>
      <c r="E2" s="152"/>
      <c r="F2" s="151"/>
      <c r="G2" s="153"/>
      <c r="H2" s="154"/>
      <c r="I2" s="155" t="s">
        <v>38</v>
      </c>
    </row>
    <row r="3" spans="1:25" ht="12.75" customHeight="1" x14ac:dyDescent="0.2">
      <c r="A3" s="145"/>
      <c r="B3" s="251"/>
      <c r="C3" s="151"/>
      <c r="D3" s="152"/>
      <c r="E3" s="152"/>
      <c r="F3" s="151"/>
      <c r="G3" s="153"/>
      <c r="H3" s="154"/>
      <c r="I3" s="155"/>
    </row>
    <row r="4" spans="1:25" ht="24" customHeight="1" x14ac:dyDescent="0.2">
      <c r="A4" s="145"/>
      <c r="B4" s="251"/>
      <c r="C4" s="151"/>
      <c r="D4" s="152"/>
      <c r="E4" s="152"/>
      <c r="F4" s="151"/>
      <c r="G4" s="153"/>
      <c r="H4" s="154"/>
      <c r="I4" s="155"/>
      <c r="U4" s="118"/>
      <c r="V4" s="158" t="s">
        <v>10</v>
      </c>
      <c r="W4" s="158" t="s">
        <v>9</v>
      </c>
      <c r="X4" s="158" t="s">
        <v>11</v>
      </c>
      <c r="Y4" s="158" t="s">
        <v>39</v>
      </c>
    </row>
    <row r="5" spans="1:25" ht="24" customHeight="1" x14ac:dyDescent="0.2">
      <c r="A5" s="145"/>
      <c r="B5" s="251"/>
      <c r="C5" s="151"/>
      <c r="D5" s="152"/>
      <c r="E5" s="152"/>
      <c r="F5" s="151"/>
      <c r="G5" s="153"/>
      <c r="H5" s="154"/>
      <c r="I5" s="155"/>
      <c r="U5" s="159" t="s">
        <v>5</v>
      </c>
      <c r="V5" s="157">
        <f>'05'!O10</f>
        <v>4022</v>
      </c>
      <c r="W5" s="157">
        <f>'05'!O11</f>
        <v>4090</v>
      </c>
      <c r="X5" s="157">
        <f>SUM(V5:W5)</f>
        <v>8112</v>
      </c>
      <c r="Y5" s="157">
        <f>'05'!O9</f>
        <v>3349</v>
      </c>
    </row>
    <row r="6" spans="1:25" ht="24" customHeight="1" x14ac:dyDescent="0.2">
      <c r="A6" s="145"/>
      <c r="B6" s="251"/>
      <c r="C6" s="151"/>
      <c r="D6" s="152"/>
      <c r="E6" s="152"/>
      <c r="F6" s="151"/>
      <c r="G6" s="153"/>
      <c r="H6" s="154"/>
      <c r="I6" s="155"/>
      <c r="U6" s="159" t="s">
        <v>4</v>
      </c>
      <c r="V6" s="157">
        <f>'05'!O14</f>
        <v>4504</v>
      </c>
      <c r="W6" s="157">
        <f>'05'!O15</f>
        <v>4455</v>
      </c>
      <c r="X6" s="157">
        <f>SUM(V6:W6)</f>
        <v>8959</v>
      </c>
      <c r="Y6" s="157">
        <f>'05'!O13</f>
        <v>3779</v>
      </c>
    </row>
    <row r="7" spans="1:25" ht="24" customHeight="1" x14ac:dyDescent="0.2">
      <c r="A7" s="145"/>
      <c r="B7" s="251"/>
      <c r="C7" s="151"/>
      <c r="D7" s="152"/>
      <c r="E7" s="152"/>
      <c r="F7" s="151"/>
      <c r="G7" s="153"/>
      <c r="H7" s="154"/>
      <c r="I7" s="155"/>
      <c r="U7" s="159" t="s">
        <v>40</v>
      </c>
      <c r="V7" s="157">
        <f>'05'!O18</f>
        <v>3844</v>
      </c>
      <c r="W7" s="157">
        <f>'05'!O19</f>
        <v>3889</v>
      </c>
      <c r="X7" s="157">
        <f t="shared" ref="X7:X10" si="0">SUM(V7:W7)</f>
        <v>7733</v>
      </c>
      <c r="Y7" s="157">
        <f>'05'!O17</f>
        <v>3176</v>
      </c>
    </row>
    <row r="8" spans="1:25" ht="24" customHeight="1" x14ac:dyDescent="0.2">
      <c r="A8" s="145"/>
      <c r="B8" s="251"/>
      <c r="C8" s="151"/>
      <c r="D8" s="152"/>
      <c r="E8" s="152"/>
      <c r="F8" s="151"/>
      <c r="G8" s="153"/>
      <c r="H8" s="154"/>
      <c r="I8" s="155"/>
      <c r="U8" s="159" t="s">
        <v>2</v>
      </c>
      <c r="V8" s="157">
        <f>'05'!O22</f>
        <v>6441</v>
      </c>
      <c r="W8" s="157">
        <f>'05'!O23</f>
        <v>6383</v>
      </c>
      <c r="X8" s="157">
        <f t="shared" si="0"/>
        <v>12824</v>
      </c>
      <c r="Y8" s="157">
        <f>'05'!O21</f>
        <v>5434</v>
      </c>
    </row>
    <row r="9" spans="1:25" ht="24" customHeight="1" x14ac:dyDescent="0.2">
      <c r="A9" s="145"/>
      <c r="B9" s="251"/>
      <c r="C9" s="151"/>
      <c r="D9" s="152"/>
      <c r="E9" s="152"/>
      <c r="F9" s="151"/>
      <c r="G9" s="153"/>
      <c r="H9" s="154"/>
      <c r="I9" s="155"/>
      <c r="U9" s="159" t="s">
        <v>1</v>
      </c>
      <c r="V9" s="157">
        <f>'05'!O26</f>
        <v>2904</v>
      </c>
      <c r="W9" s="157">
        <f>'05'!O27</f>
        <v>2806</v>
      </c>
      <c r="X9" s="157">
        <f t="shared" si="0"/>
        <v>5710</v>
      </c>
      <c r="Y9" s="157">
        <f>'05'!O25</f>
        <v>2313</v>
      </c>
    </row>
    <row r="10" spans="1:25" ht="12" customHeight="1" x14ac:dyDescent="0.2">
      <c r="A10" s="145"/>
      <c r="B10" s="251"/>
      <c r="C10" s="151"/>
      <c r="D10" s="152"/>
      <c r="E10" s="152"/>
      <c r="F10" s="151"/>
      <c r="G10" s="153"/>
      <c r="H10" s="154"/>
      <c r="I10" s="178" t="s">
        <v>112</v>
      </c>
      <c r="L10" s="156"/>
      <c r="U10" s="159" t="s">
        <v>0</v>
      </c>
      <c r="V10" s="157">
        <f>'05'!O30</f>
        <v>3637</v>
      </c>
      <c r="W10" s="157">
        <f>'05'!O31</f>
        <v>3393</v>
      </c>
      <c r="X10" s="157">
        <f t="shared" si="0"/>
        <v>7030</v>
      </c>
      <c r="Y10" s="157">
        <f>'05'!O29</f>
        <v>2976</v>
      </c>
    </row>
    <row r="11" spans="1:25" ht="13.5" customHeight="1" x14ac:dyDescent="0.2">
      <c r="B11" s="162"/>
      <c r="C11" s="162"/>
      <c r="D11" s="162"/>
      <c r="E11" s="162"/>
      <c r="F11" s="162"/>
      <c r="G11" s="162"/>
      <c r="H11" s="162"/>
      <c r="I11" s="162"/>
      <c r="L11" s="62"/>
    </row>
    <row r="12" spans="1:25" ht="16.5" customHeight="1" x14ac:dyDescent="0.2">
      <c r="A12" s="287" t="s">
        <v>91</v>
      </c>
      <c r="B12" s="287"/>
      <c r="C12" s="287"/>
      <c r="D12" s="287"/>
      <c r="E12" s="287"/>
      <c r="F12" s="287"/>
      <c r="G12" s="248"/>
      <c r="H12" s="248"/>
      <c r="I12" s="248"/>
      <c r="L12" s="156"/>
    </row>
    <row r="13" spans="1:25" ht="12" customHeight="1" x14ac:dyDescent="0.2">
      <c r="A13" s="28"/>
      <c r="B13" s="40"/>
      <c r="C13" s="40"/>
      <c r="D13" s="40"/>
      <c r="E13" s="297" t="s">
        <v>156</v>
      </c>
      <c r="F13" s="297"/>
      <c r="G13" s="297"/>
      <c r="H13" s="297"/>
      <c r="I13" s="297"/>
      <c r="L13" s="358"/>
      <c r="M13" s="359"/>
      <c r="N13" s="167" t="s">
        <v>155</v>
      </c>
      <c r="O13" s="167">
        <v>27</v>
      </c>
      <c r="P13" s="167">
        <v>28</v>
      </c>
      <c r="Q13" s="167">
        <v>29</v>
      </c>
      <c r="R13" s="167">
        <v>30</v>
      </c>
      <c r="S13" s="167" t="s">
        <v>152</v>
      </c>
      <c r="T13" s="167">
        <v>2</v>
      </c>
    </row>
    <row r="14" spans="1:25" ht="21" customHeight="1" x14ac:dyDescent="0.2">
      <c r="A14" s="360"/>
      <c r="B14" s="360"/>
      <c r="C14" s="360"/>
      <c r="D14" s="360"/>
      <c r="E14" s="360"/>
      <c r="F14" s="361"/>
      <c r="G14" s="361"/>
      <c r="H14" s="361"/>
      <c r="I14" s="361"/>
      <c r="L14" s="356" t="s">
        <v>6</v>
      </c>
      <c r="M14" s="158" t="s">
        <v>39</v>
      </c>
      <c r="N14" s="168">
        <f>'05'!C5</f>
        <v>19782</v>
      </c>
      <c r="O14" s="168">
        <f>'05'!E5</f>
        <v>19954</v>
      </c>
      <c r="P14" s="168">
        <f>'05'!G5</f>
        <v>20224</v>
      </c>
      <c r="Q14" s="168">
        <f>'05'!I5</f>
        <v>20343</v>
      </c>
      <c r="R14" s="168">
        <f>'05'!K5</f>
        <v>20453</v>
      </c>
      <c r="S14" s="168">
        <f>'05'!M5</f>
        <v>20719</v>
      </c>
      <c r="T14" s="168">
        <f>'05'!O5</f>
        <v>21027</v>
      </c>
    </row>
    <row r="15" spans="1:25" ht="21" customHeight="1" x14ac:dyDescent="0.2">
      <c r="A15" s="360"/>
      <c r="B15" s="360"/>
      <c r="C15" s="250"/>
      <c r="D15" s="250"/>
      <c r="E15" s="250"/>
      <c r="F15" s="360"/>
      <c r="G15" s="360"/>
      <c r="H15" s="360"/>
      <c r="I15" s="360"/>
      <c r="L15" s="357"/>
      <c r="M15" s="158" t="s">
        <v>10</v>
      </c>
      <c r="N15" s="168">
        <f>'05'!C6</f>
        <v>25264</v>
      </c>
      <c r="O15" s="168">
        <f>'05'!E6</f>
        <v>25283</v>
      </c>
      <c r="P15" s="168">
        <f>'05'!G6</f>
        <v>25396</v>
      </c>
      <c r="Q15" s="168">
        <f>'05'!I6</f>
        <v>25362</v>
      </c>
      <c r="R15" s="168">
        <f>'05'!K6</f>
        <v>25222</v>
      </c>
      <c r="S15" s="168">
        <f>'05'!M6</f>
        <v>25291</v>
      </c>
      <c r="T15" s="168">
        <f>'05'!O6</f>
        <v>25352</v>
      </c>
    </row>
    <row r="16" spans="1:25" ht="21" customHeight="1" x14ac:dyDescent="0.2">
      <c r="A16" s="145"/>
      <c r="B16" s="251"/>
      <c r="C16" s="151"/>
      <c r="D16" s="152"/>
      <c r="E16" s="152"/>
      <c r="F16" s="151"/>
      <c r="G16" s="153"/>
      <c r="H16" s="154"/>
      <c r="I16" s="155"/>
      <c r="L16" s="357"/>
      <c r="M16" s="158" t="s">
        <v>9</v>
      </c>
      <c r="N16" s="168">
        <f>'05'!C7</f>
        <v>25018</v>
      </c>
      <c r="O16" s="168">
        <f>'05'!E7</f>
        <v>24955</v>
      </c>
      <c r="P16" s="168">
        <f>'05'!G7</f>
        <v>25023</v>
      </c>
      <c r="Q16" s="168">
        <f>'05'!I7</f>
        <v>24921</v>
      </c>
      <c r="R16" s="168">
        <f>'05'!K7</f>
        <v>24823</v>
      </c>
      <c r="S16" s="168">
        <f>'05'!M7</f>
        <v>24863</v>
      </c>
      <c r="T16" s="168">
        <f>'05'!O7</f>
        <v>25016</v>
      </c>
    </row>
    <row r="17" spans="1:32" ht="21" customHeight="1" x14ac:dyDescent="0.2">
      <c r="A17" s="145"/>
      <c r="B17" s="251"/>
      <c r="C17" s="151"/>
      <c r="D17" s="152"/>
      <c r="E17" s="152"/>
      <c r="F17" s="151"/>
      <c r="G17" s="153"/>
      <c r="H17" s="154"/>
      <c r="I17" s="155"/>
      <c r="L17" s="357"/>
      <c r="M17" s="158" t="s">
        <v>11</v>
      </c>
      <c r="N17" s="168">
        <f>'05'!C8</f>
        <v>50282</v>
      </c>
      <c r="O17" s="168">
        <f>'05'!E8</f>
        <v>50238</v>
      </c>
      <c r="P17" s="168">
        <f>'05'!G8</f>
        <v>50419</v>
      </c>
      <c r="Q17" s="168">
        <f>'05'!I8</f>
        <v>50283</v>
      </c>
      <c r="R17" s="168">
        <f>'05'!K8</f>
        <v>50045</v>
      </c>
      <c r="S17" s="168">
        <f>'05'!M8</f>
        <v>50154</v>
      </c>
      <c r="T17" s="168">
        <f>'05'!O8</f>
        <v>50368</v>
      </c>
    </row>
    <row r="18" spans="1:32" ht="21" customHeight="1" x14ac:dyDescent="0.2">
      <c r="A18" s="145"/>
      <c r="B18" s="251"/>
      <c r="C18" s="151"/>
      <c r="D18" s="152"/>
      <c r="E18" s="152"/>
      <c r="F18" s="151"/>
      <c r="G18" s="153"/>
      <c r="H18" s="154"/>
      <c r="I18" s="155"/>
      <c r="L18" s="62"/>
    </row>
    <row r="19" spans="1:32" ht="21" customHeight="1" x14ac:dyDescent="0.2">
      <c r="A19" s="145"/>
      <c r="B19" s="251"/>
      <c r="C19" s="151"/>
      <c r="D19" s="152"/>
      <c r="E19" s="152"/>
      <c r="F19" s="151"/>
      <c r="G19" s="153"/>
      <c r="H19" s="154"/>
      <c r="I19" s="155"/>
      <c r="L19" s="156"/>
      <c r="M19" s="135"/>
      <c r="N19" s="135"/>
    </row>
    <row r="20" spans="1:32" ht="21" customHeight="1" x14ac:dyDescent="0.2">
      <c r="A20" s="145"/>
      <c r="B20" s="251"/>
      <c r="C20" s="151"/>
      <c r="D20" s="152"/>
      <c r="E20" s="152"/>
      <c r="F20" s="151"/>
      <c r="G20" s="153"/>
      <c r="H20" s="154"/>
      <c r="L20" s="156"/>
      <c r="O20" s="135"/>
      <c r="P20" s="135"/>
      <c r="Q20" s="135"/>
      <c r="R20" s="135"/>
      <c r="S20" s="135"/>
      <c r="T20" s="135"/>
      <c r="U20" s="135"/>
      <c r="V20" s="135"/>
      <c r="W20" s="135"/>
      <c r="X20" s="178"/>
      <c r="Y20" s="178"/>
      <c r="Z20" s="178"/>
      <c r="AA20" s="178"/>
    </row>
    <row r="21" spans="1:32" ht="12.75" customHeight="1" x14ac:dyDescent="0.2">
      <c r="I21" s="178" t="s">
        <v>112</v>
      </c>
      <c r="J21" s="30"/>
      <c r="L21" s="156"/>
      <c r="M21" s="62"/>
      <c r="N21" s="62"/>
      <c r="AB21" s="178"/>
      <c r="AC21" s="178"/>
      <c r="AD21" s="178"/>
      <c r="AE21" s="178"/>
      <c r="AF21" s="178"/>
    </row>
    <row r="22" spans="1:32" ht="12.75" customHeight="1" x14ac:dyDescent="0.2">
      <c r="J22" s="64"/>
      <c r="L22" s="62"/>
      <c r="M22" s="62"/>
      <c r="N22" s="62"/>
      <c r="O22" s="62"/>
      <c r="P22" s="62"/>
      <c r="Q22" s="62"/>
      <c r="R22" s="62"/>
      <c r="S22" s="62"/>
    </row>
    <row r="23" spans="1:32" ht="12.75" customHeight="1" x14ac:dyDescent="0.2">
      <c r="J23" s="25"/>
      <c r="L23" s="156"/>
      <c r="M23" s="62"/>
      <c r="N23" s="62"/>
      <c r="O23" s="62"/>
      <c r="P23" s="62"/>
      <c r="Q23" s="62"/>
      <c r="R23" s="62"/>
      <c r="S23" s="62"/>
    </row>
    <row r="24" spans="1:32" ht="12.75" customHeight="1" x14ac:dyDescent="0.2">
      <c r="L24" s="156"/>
      <c r="M24" s="62"/>
      <c r="N24" s="62"/>
      <c r="O24" s="62"/>
      <c r="P24" s="62"/>
      <c r="Q24" s="62"/>
      <c r="R24" s="62"/>
      <c r="S24" s="62"/>
    </row>
    <row r="25" spans="1:32" ht="12.75" customHeight="1" x14ac:dyDescent="0.2">
      <c r="L25" s="156"/>
      <c r="M25" s="62"/>
      <c r="N25" s="62"/>
      <c r="O25" s="62"/>
      <c r="P25" s="62"/>
      <c r="Q25" s="62"/>
      <c r="R25" s="62"/>
      <c r="S25" s="62"/>
    </row>
    <row r="26" spans="1:32" ht="12.75" customHeight="1" x14ac:dyDescent="0.2">
      <c r="L26" s="62"/>
      <c r="M26" s="62"/>
      <c r="N26" s="62"/>
      <c r="O26" s="62"/>
      <c r="P26" s="62"/>
      <c r="Q26" s="62"/>
      <c r="R26" s="62"/>
      <c r="S26" s="62"/>
    </row>
    <row r="27" spans="1:32" ht="12.75" customHeight="1" x14ac:dyDescent="0.2">
      <c r="L27" s="156"/>
      <c r="M27" s="62"/>
      <c r="N27" s="62"/>
      <c r="O27" s="62"/>
      <c r="P27" s="62"/>
      <c r="Q27" s="62"/>
      <c r="R27" s="62"/>
      <c r="S27" s="62"/>
    </row>
    <row r="28" spans="1:32" ht="12.75" customHeight="1" x14ac:dyDescent="0.2">
      <c r="L28" s="156"/>
      <c r="M28" s="62"/>
      <c r="N28" s="62"/>
      <c r="O28" s="62"/>
      <c r="P28" s="62"/>
      <c r="Q28" s="62"/>
      <c r="R28" s="62"/>
      <c r="S28" s="62"/>
    </row>
    <row r="29" spans="1:32" ht="12.75" customHeight="1" x14ac:dyDescent="0.2">
      <c r="L29" s="156"/>
      <c r="M29" s="62"/>
      <c r="N29" s="62"/>
      <c r="O29" s="62"/>
      <c r="P29" s="62"/>
      <c r="Q29" s="62"/>
      <c r="R29" s="62"/>
      <c r="S29" s="62"/>
    </row>
    <row r="30" spans="1:32" ht="12.75" customHeight="1" x14ac:dyDescent="0.2">
      <c r="K30" s="63"/>
      <c r="L30" s="62"/>
      <c r="O30" s="62"/>
      <c r="P30" s="62"/>
      <c r="Q30" s="62"/>
      <c r="R30" s="62"/>
      <c r="S30" s="62"/>
    </row>
    <row r="31" spans="1:32" ht="12.75" customHeight="1" x14ac:dyDescent="0.2">
      <c r="L31" s="62"/>
    </row>
  </sheetData>
  <mergeCells count="12">
    <mergeCell ref="L14:L17"/>
    <mergeCell ref="L13:M13"/>
    <mergeCell ref="A1:F1"/>
    <mergeCell ref="A12:F12"/>
    <mergeCell ref="E13:I13"/>
    <mergeCell ref="A14:A15"/>
    <mergeCell ref="B14:B15"/>
    <mergeCell ref="C14:E14"/>
    <mergeCell ref="F14:F15"/>
    <mergeCell ref="G14:G15"/>
    <mergeCell ref="H14:H15"/>
    <mergeCell ref="I14:I15"/>
  </mergeCells>
  <phoneticPr fontId="2"/>
  <pageMargins left="0.31496062992125984" right="0.31496062992125984" top="0.39370078740157483" bottom="0.39370078740157483" header="0.31496062992125984" footer="0.31496062992125984"/>
  <pageSetup paperSize="153" scale="150" orientation="portrait" horizontalDpi="1200" verticalDpi="1200" r:id="rId1"/>
  <headerFooter alignWithMargins="0"/>
  <colBreaks count="2" manualBreakCount="2">
    <brk id="11" max="20" man="1"/>
    <brk id="20" max="2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F35"/>
  <sheetViews>
    <sheetView showGridLines="0" view="pageBreakPreview" zoomScale="190" zoomScaleNormal="145" zoomScaleSheetLayoutView="190" workbookViewId="0">
      <selection activeCell="M25" sqref="M25"/>
    </sheetView>
  </sheetViews>
  <sheetFormatPr defaultColWidth="2.88671875" defaultRowHeight="12.75" customHeight="1" x14ac:dyDescent="0.2"/>
  <cols>
    <col min="1" max="1" width="4.6640625" style="14" customWidth="1"/>
    <col min="2" max="5" width="4.77734375" style="1" customWidth="1"/>
    <col min="6" max="8" width="4.6640625" style="1" customWidth="1"/>
    <col min="9" max="9" width="5.33203125" style="1" customWidth="1"/>
    <col min="10" max="10" width="5" style="1" customWidth="1"/>
    <col min="11" max="11" width="2.77734375" style="1" customWidth="1"/>
    <col min="12" max="24" width="2.44140625" style="1" customWidth="1"/>
    <col min="25" max="25" width="2.6640625" style="1" customWidth="1"/>
    <col min="26" max="26" width="2.44140625" style="1" customWidth="1"/>
    <col min="27" max="27" width="3.109375" style="1" customWidth="1"/>
    <col min="28" max="30" width="2.21875" style="1" customWidth="1"/>
    <col min="31" max="31" width="2.6640625" style="1" customWidth="1"/>
    <col min="32" max="16384" width="2.88671875" style="1"/>
  </cols>
  <sheetData>
    <row r="1" spans="1:24" s="15" customFormat="1" ht="17.100000000000001" customHeight="1" x14ac:dyDescent="0.2">
      <c r="A1" s="287" t="s">
        <v>43</v>
      </c>
      <c r="B1" s="287"/>
      <c r="C1" s="287"/>
      <c r="D1" s="287"/>
      <c r="E1" s="287"/>
      <c r="F1" s="287"/>
      <c r="G1" s="51"/>
      <c r="H1" s="51"/>
      <c r="I1" s="51"/>
      <c r="J1" s="131"/>
      <c r="K1" s="132"/>
      <c r="L1" s="132"/>
      <c r="M1" s="132"/>
      <c r="N1" s="132"/>
      <c r="O1" s="132"/>
      <c r="P1" s="133"/>
      <c r="Q1" s="133"/>
      <c r="R1" s="133"/>
      <c r="S1" s="133"/>
      <c r="T1" s="133"/>
      <c r="U1" s="133"/>
      <c r="V1" s="133"/>
      <c r="W1" s="133"/>
      <c r="X1" s="133"/>
    </row>
    <row r="2" spans="1:24" s="14" customFormat="1" ht="12" customHeight="1" x14ac:dyDescent="0.2">
      <c r="A2" s="28"/>
      <c r="B2" s="40"/>
      <c r="C2" s="40"/>
      <c r="D2" s="40"/>
      <c r="E2" s="297" t="s">
        <v>51</v>
      </c>
      <c r="F2" s="297"/>
      <c r="G2" s="297"/>
      <c r="H2" s="297"/>
      <c r="I2" s="297"/>
    </row>
    <row r="3" spans="1:24" ht="12.75" customHeight="1" x14ac:dyDescent="0.2">
      <c r="A3" s="363" t="s">
        <v>42</v>
      </c>
      <c r="B3" s="363" t="s">
        <v>14</v>
      </c>
      <c r="C3" s="363" t="s">
        <v>41</v>
      </c>
      <c r="D3" s="363"/>
      <c r="E3" s="363"/>
      <c r="F3" s="362" t="s">
        <v>8</v>
      </c>
      <c r="G3" s="362" t="s">
        <v>97</v>
      </c>
      <c r="H3" s="362" t="s">
        <v>100</v>
      </c>
      <c r="I3" s="362" t="s">
        <v>99</v>
      </c>
    </row>
    <row r="4" spans="1:24" ht="21" customHeight="1" x14ac:dyDescent="0.2">
      <c r="A4" s="363"/>
      <c r="B4" s="363"/>
      <c r="C4" s="13" t="s">
        <v>11</v>
      </c>
      <c r="D4" s="13" t="s">
        <v>10</v>
      </c>
      <c r="E4" s="13" t="s">
        <v>9</v>
      </c>
      <c r="F4" s="363"/>
      <c r="G4" s="363"/>
      <c r="H4" s="363"/>
      <c r="I4" s="363"/>
    </row>
    <row r="5" spans="1:24" ht="15" customHeight="1" x14ac:dyDescent="0.2">
      <c r="A5" s="37" t="s">
        <v>101</v>
      </c>
      <c r="B5" s="173">
        <v>1994</v>
      </c>
      <c r="C5" s="173">
        <v>8848</v>
      </c>
      <c r="D5" s="173">
        <v>4343</v>
      </c>
      <c r="E5" s="173">
        <v>4505</v>
      </c>
      <c r="F5" s="173" t="s">
        <v>104</v>
      </c>
      <c r="G5" s="173" t="s">
        <v>104</v>
      </c>
      <c r="H5" s="174">
        <v>4.4400000000000004</v>
      </c>
      <c r="I5" s="173" t="s">
        <v>104</v>
      </c>
    </row>
    <row r="6" spans="1:24" ht="15" customHeight="1" x14ac:dyDescent="0.2">
      <c r="A6" s="37">
        <v>14</v>
      </c>
      <c r="B6" s="173">
        <v>2070</v>
      </c>
      <c r="C6" s="173">
        <v>9527</v>
      </c>
      <c r="D6" s="173">
        <v>4566</v>
      </c>
      <c r="E6" s="173">
        <v>4961</v>
      </c>
      <c r="F6" s="173">
        <v>679</v>
      </c>
      <c r="G6" s="174">
        <v>7.67</v>
      </c>
      <c r="H6" s="174">
        <v>4.5999999999999996</v>
      </c>
      <c r="I6" s="172" t="s">
        <v>104</v>
      </c>
    </row>
    <row r="7" spans="1:24" ht="15" customHeight="1" x14ac:dyDescent="0.2">
      <c r="A7" s="37" t="s">
        <v>102</v>
      </c>
      <c r="B7" s="70">
        <v>2106</v>
      </c>
      <c r="C7" s="68">
        <f>SUM(D7,E7)</f>
        <v>9922</v>
      </c>
      <c r="D7" s="69">
        <v>4820</v>
      </c>
      <c r="E7" s="69">
        <v>5102</v>
      </c>
      <c r="F7" s="68">
        <v>395</v>
      </c>
      <c r="G7" s="67">
        <v>4.1500000000000004</v>
      </c>
      <c r="H7" s="66">
        <f t="shared" ref="H7:H21" si="0">C7/B7</f>
        <v>4.7113010446343777</v>
      </c>
      <c r="I7" s="65">
        <v>313.89999999999998</v>
      </c>
    </row>
    <row r="8" spans="1:24" ht="15" customHeight="1" x14ac:dyDescent="0.2">
      <c r="A8" s="37">
        <v>10</v>
      </c>
      <c r="B8" s="70">
        <v>2219</v>
      </c>
      <c r="C8" s="68">
        <f t="shared" ref="C8:C21" si="1">SUM(D8,E8)</f>
        <v>11327</v>
      </c>
      <c r="D8" s="69">
        <v>5234</v>
      </c>
      <c r="E8" s="69">
        <v>6093</v>
      </c>
      <c r="F8" s="68">
        <f t="shared" ref="F8:F18" si="2">C8-C7</f>
        <v>1405</v>
      </c>
      <c r="G8" s="67">
        <f t="shared" ref="G8:G18" si="3">100*(ROUND(F8/C7,4))</f>
        <v>14.16</v>
      </c>
      <c r="H8" s="66">
        <f t="shared" si="0"/>
        <v>5.1045515998197386</v>
      </c>
      <c r="I8" s="65">
        <v>358.3</v>
      </c>
    </row>
    <row r="9" spans="1:24" ht="15" customHeight="1" x14ac:dyDescent="0.2">
      <c r="A9" s="37">
        <v>15</v>
      </c>
      <c r="B9" s="70">
        <v>2382</v>
      </c>
      <c r="C9" s="68">
        <f>SUM(D9,E9)</f>
        <v>12017</v>
      </c>
      <c r="D9" s="69">
        <v>5699</v>
      </c>
      <c r="E9" s="69">
        <v>6318</v>
      </c>
      <c r="F9" s="68">
        <f t="shared" si="2"/>
        <v>690</v>
      </c>
      <c r="G9" s="67">
        <f t="shared" si="3"/>
        <v>6.09</v>
      </c>
      <c r="H9" s="66">
        <f t="shared" si="0"/>
        <v>5.0449202350965576</v>
      </c>
      <c r="I9" s="65">
        <v>380.2</v>
      </c>
    </row>
    <row r="10" spans="1:24" ht="15" customHeight="1" x14ac:dyDescent="0.2">
      <c r="A10" s="37">
        <v>22</v>
      </c>
      <c r="B10" s="70">
        <v>3136</v>
      </c>
      <c r="C10" s="68">
        <f>SUM(D10,E10)</f>
        <v>15204</v>
      </c>
      <c r="D10" s="69">
        <v>7182</v>
      </c>
      <c r="E10" s="69">
        <v>8022</v>
      </c>
      <c r="F10" s="68">
        <v>3187</v>
      </c>
      <c r="G10" s="67">
        <v>26.52</v>
      </c>
      <c r="H10" s="66">
        <v>4.8499999999999996</v>
      </c>
      <c r="I10" s="65">
        <v>481</v>
      </c>
    </row>
    <row r="11" spans="1:24" ht="15" customHeight="1" x14ac:dyDescent="0.2">
      <c r="A11" s="37">
        <v>25</v>
      </c>
      <c r="B11" s="70">
        <v>3098</v>
      </c>
      <c r="C11" s="68">
        <f>SUM(D11,E11)</f>
        <v>16173</v>
      </c>
      <c r="D11" s="69">
        <v>7463</v>
      </c>
      <c r="E11" s="69">
        <v>8710</v>
      </c>
      <c r="F11" s="68">
        <f t="shared" si="2"/>
        <v>969</v>
      </c>
      <c r="G11" s="67">
        <f t="shared" si="3"/>
        <v>6.370000000000001</v>
      </c>
      <c r="H11" s="66">
        <f t="shared" si="0"/>
        <v>5.2204648160103293</v>
      </c>
      <c r="I11" s="65">
        <v>511.6</v>
      </c>
    </row>
    <row r="12" spans="1:24" ht="15" customHeight="1" x14ac:dyDescent="0.2">
      <c r="A12" s="37">
        <v>30</v>
      </c>
      <c r="B12" s="70">
        <v>3175</v>
      </c>
      <c r="C12" s="68">
        <f t="shared" si="1"/>
        <v>18853</v>
      </c>
      <c r="D12" s="69">
        <v>7770</v>
      </c>
      <c r="E12" s="69">
        <v>11083</v>
      </c>
      <c r="F12" s="68">
        <f t="shared" si="2"/>
        <v>2680</v>
      </c>
      <c r="G12" s="67">
        <f t="shared" si="3"/>
        <v>16.57</v>
      </c>
      <c r="H12" s="66">
        <f t="shared" si="0"/>
        <v>5.9379527559055116</v>
      </c>
      <c r="I12" s="65">
        <v>600.79999999999995</v>
      </c>
    </row>
    <row r="13" spans="1:24" ht="15" customHeight="1" x14ac:dyDescent="0.2">
      <c r="A13" s="37">
        <v>35</v>
      </c>
      <c r="B13" s="70">
        <v>3615</v>
      </c>
      <c r="C13" s="68">
        <f t="shared" si="1"/>
        <v>20425</v>
      </c>
      <c r="D13" s="69">
        <v>8416</v>
      </c>
      <c r="E13" s="69">
        <v>12009</v>
      </c>
      <c r="F13" s="68">
        <f t="shared" si="2"/>
        <v>1572</v>
      </c>
      <c r="G13" s="67">
        <f t="shared" si="3"/>
        <v>8.34</v>
      </c>
      <c r="H13" s="66">
        <f t="shared" si="0"/>
        <v>5.650069156293223</v>
      </c>
      <c r="I13" s="65">
        <v>650.9</v>
      </c>
    </row>
    <row r="14" spans="1:24" ht="15" customHeight="1" x14ac:dyDescent="0.2">
      <c r="A14" s="37">
        <v>40</v>
      </c>
      <c r="B14" s="70">
        <v>4509</v>
      </c>
      <c r="C14" s="68">
        <f t="shared" si="1"/>
        <v>22194</v>
      </c>
      <c r="D14" s="69">
        <v>9705</v>
      </c>
      <c r="E14" s="69">
        <v>12489</v>
      </c>
      <c r="F14" s="68">
        <f t="shared" si="2"/>
        <v>1769</v>
      </c>
      <c r="G14" s="67">
        <f t="shared" si="3"/>
        <v>8.66</v>
      </c>
      <c r="H14" s="66">
        <f t="shared" si="0"/>
        <v>4.9221556886227544</v>
      </c>
      <c r="I14" s="65">
        <v>703.2</v>
      </c>
    </row>
    <row r="15" spans="1:24" ht="15" customHeight="1" x14ac:dyDescent="0.2">
      <c r="A15" s="37">
        <v>45</v>
      </c>
      <c r="B15" s="70">
        <v>5602</v>
      </c>
      <c r="C15" s="68">
        <f t="shared" si="1"/>
        <v>24550</v>
      </c>
      <c r="D15" s="69">
        <v>11526</v>
      </c>
      <c r="E15" s="69">
        <v>13024</v>
      </c>
      <c r="F15" s="68">
        <f t="shared" si="2"/>
        <v>2356</v>
      </c>
      <c r="G15" s="67">
        <f t="shared" si="3"/>
        <v>10.620000000000001</v>
      </c>
      <c r="H15" s="66">
        <f t="shared" si="0"/>
        <v>4.38236344162799</v>
      </c>
      <c r="I15" s="65">
        <v>769.4</v>
      </c>
    </row>
    <row r="16" spans="1:24" ht="15" customHeight="1" x14ac:dyDescent="0.2">
      <c r="A16" s="37">
        <v>50</v>
      </c>
      <c r="B16" s="70">
        <v>8354</v>
      </c>
      <c r="C16" s="68">
        <f t="shared" si="1"/>
        <v>33080</v>
      </c>
      <c r="D16" s="69">
        <v>16288</v>
      </c>
      <c r="E16" s="69">
        <v>16792</v>
      </c>
      <c r="F16" s="68">
        <f t="shared" si="2"/>
        <v>8530</v>
      </c>
      <c r="G16" s="67">
        <f t="shared" si="3"/>
        <v>34.75</v>
      </c>
      <c r="H16" s="66">
        <f t="shared" si="0"/>
        <v>3.9597797462293514</v>
      </c>
      <c r="I16" s="65">
        <v>1036.7</v>
      </c>
    </row>
    <row r="17" spans="1:32" ht="15" customHeight="1" x14ac:dyDescent="0.2">
      <c r="A17" s="37">
        <v>55</v>
      </c>
      <c r="B17" s="70">
        <v>9837</v>
      </c>
      <c r="C17" s="68">
        <f t="shared" si="1"/>
        <v>36035</v>
      </c>
      <c r="D17" s="69">
        <v>17928</v>
      </c>
      <c r="E17" s="69">
        <v>18107</v>
      </c>
      <c r="F17" s="68">
        <f t="shared" si="2"/>
        <v>2955</v>
      </c>
      <c r="G17" s="67">
        <f t="shared" si="3"/>
        <v>8.93</v>
      </c>
      <c r="H17" s="66">
        <f t="shared" si="0"/>
        <v>3.66321032835214</v>
      </c>
      <c r="I17" s="65">
        <v>1129.3</v>
      </c>
    </row>
    <row r="18" spans="1:32" ht="15" customHeight="1" x14ac:dyDescent="0.2">
      <c r="A18" s="37">
        <v>60</v>
      </c>
      <c r="B18" s="70">
        <v>10518</v>
      </c>
      <c r="C18" s="68">
        <f t="shared" si="1"/>
        <v>38614</v>
      </c>
      <c r="D18" s="69">
        <v>19201</v>
      </c>
      <c r="E18" s="69">
        <v>19413</v>
      </c>
      <c r="F18" s="68">
        <f t="shared" si="2"/>
        <v>2579</v>
      </c>
      <c r="G18" s="67">
        <f t="shared" si="3"/>
        <v>7.16</v>
      </c>
      <c r="H18" s="66">
        <f t="shared" si="0"/>
        <v>3.6712302719148129</v>
      </c>
      <c r="I18" s="65">
        <v>1210.0999999999999</v>
      </c>
    </row>
    <row r="19" spans="1:32" ht="15" customHeight="1" x14ac:dyDescent="0.2">
      <c r="A19" s="37" t="s">
        <v>103</v>
      </c>
      <c r="B19" s="70">
        <v>11362</v>
      </c>
      <c r="C19" s="68">
        <f t="shared" si="1"/>
        <v>40430</v>
      </c>
      <c r="D19" s="69">
        <v>20045</v>
      </c>
      <c r="E19" s="69">
        <v>20385</v>
      </c>
      <c r="F19" s="68">
        <v>1816</v>
      </c>
      <c r="G19" s="67">
        <v>4.7</v>
      </c>
      <c r="H19" s="66">
        <f t="shared" si="0"/>
        <v>3.5583524027459954</v>
      </c>
      <c r="I19" s="65">
        <v>1301</v>
      </c>
    </row>
    <row r="20" spans="1:32" ht="15" customHeight="1" x14ac:dyDescent="0.2">
      <c r="A20" s="37">
        <v>7</v>
      </c>
      <c r="B20" s="70">
        <v>12584</v>
      </c>
      <c r="C20" s="68">
        <f t="shared" si="1"/>
        <v>42409</v>
      </c>
      <c r="D20" s="69">
        <v>21009</v>
      </c>
      <c r="E20" s="69">
        <v>21400</v>
      </c>
      <c r="F20" s="68">
        <f>C20-C19</f>
        <v>1979</v>
      </c>
      <c r="G20" s="67">
        <f>100*(ROUND(F20/C19,4))</f>
        <v>4.8899999999999997</v>
      </c>
      <c r="H20" s="66">
        <f t="shared" si="0"/>
        <v>3.3700731087094722</v>
      </c>
      <c r="I20" s="65">
        <v>1364.5</v>
      </c>
    </row>
    <row r="21" spans="1:32" ht="15" customHeight="1" x14ac:dyDescent="0.2">
      <c r="A21" s="37">
        <v>12</v>
      </c>
      <c r="B21" s="70">
        <v>14262</v>
      </c>
      <c r="C21" s="68">
        <f t="shared" si="1"/>
        <v>45168</v>
      </c>
      <c r="D21" s="69">
        <v>22393</v>
      </c>
      <c r="E21" s="69">
        <v>22775</v>
      </c>
      <c r="F21" s="68">
        <v>2759</v>
      </c>
      <c r="G21" s="67">
        <v>6.51</v>
      </c>
      <c r="H21" s="66">
        <f t="shared" si="0"/>
        <v>3.1670172486327304</v>
      </c>
      <c r="I21" s="65">
        <v>1453.3</v>
      </c>
    </row>
    <row r="22" spans="1:32" ht="15" customHeight="1" x14ac:dyDescent="0.2">
      <c r="A22" s="37">
        <v>17</v>
      </c>
      <c r="B22" s="70">
        <v>16214</v>
      </c>
      <c r="C22" s="68">
        <v>48046</v>
      </c>
      <c r="D22" s="69">
        <v>24091</v>
      </c>
      <c r="E22" s="69">
        <v>23955</v>
      </c>
      <c r="F22" s="68">
        <v>2878</v>
      </c>
      <c r="G22" s="67">
        <v>6.37</v>
      </c>
      <c r="H22" s="66">
        <v>2.96</v>
      </c>
      <c r="I22" s="65">
        <v>1545.9</v>
      </c>
    </row>
    <row r="23" spans="1:32" ht="15" customHeight="1" x14ac:dyDescent="0.2">
      <c r="A23" s="37">
        <v>22</v>
      </c>
      <c r="B23" s="185">
        <v>18020</v>
      </c>
      <c r="C23" s="68">
        <v>49800</v>
      </c>
      <c r="D23" s="69">
        <v>25010</v>
      </c>
      <c r="E23" s="69">
        <v>24790</v>
      </c>
      <c r="F23" s="68">
        <v>1754</v>
      </c>
      <c r="G23" s="67">
        <v>3.65</v>
      </c>
      <c r="H23" s="66">
        <v>2.76</v>
      </c>
      <c r="I23" s="65">
        <v>1602.3</v>
      </c>
    </row>
    <row r="24" spans="1:32" ht="15" customHeight="1" x14ac:dyDescent="0.2">
      <c r="A24" s="37">
        <v>27</v>
      </c>
      <c r="B24" s="170">
        <v>18524</v>
      </c>
      <c r="C24" s="68">
        <v>49230</v>
      </c>
      <c r="D24" s="69">
        <v>24535</v>
      </c>
      <c r="E24" s="69">
        <v>24695</v>
      </c>
      <c r="F24" s="186">
        <v>-570</v>
      </c>
      <c r="G24" s="67">
        <v>-1.1399999999999999</v>
      </c>
      <c r="H24" s="66">
        <v>2.66</v>
      </c>
      <c r="I24" s="65">
        <v>1580.9</v>
      </c>
      <c r="J24" s="30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87"/>
      <c r="Y24" s="87"/>
      <c r="Z24" s="87"/>
      <c r="AA24" s="87"/>
      <c r="AB24" s="87"/>
      <c r="AC24" s="87"/>
      <c r="AD24" s="87"/>
      <c r="AE24" s="87"/>
      <c r="AF24" s="87"/>
    </row>
    <row r="25" spans="1:32" ht="15" customHeight="1" x14ac:dyDescent="0.2">
      <c r="A25" s="37" t="s">
        <v>157</v>
      </c>
      <c r="B25" s="69">
        <v>19406</v>
      </c>
      <c r="C25" s="68">
        <v>49596</v>
      </c>
      <c r="D25" s="69">
        <v>24726</v>
      </c>
      <c r="E25" s="69">
        <v>24870</v>
      </c>
      <c r="F25" s="186">
        <v>366</v>
      </c>
      <c r="G25" s="67">
        <v>0.74</v>
      </c>
      <c r="H25" s="66">
        <v>2.56</v>
      </c>
      <c r="I25" s="65">
        <v>1592.7</v>
      </c>
      <c r="J25" s="30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78"/>
      <c r="Y25" s="178"/>
      <c r="Z25" s="178"/>
      <c r="AA25" s="178"/>
      <c r="AB25" s="178"/>
      <c r="AC25" s="178"/>
      <c r="AD25" s="178"/>
      <c r="AE25" s="178"/>
      <c r="AF25" s="178"/>
    </row>
    <row r="26" spans="1:32" ht="12.75" customHeight="1" x14ac:dyDescent="0.2">
      <c r="A26" s="175" t="s">
        <v>110</v>
      </c>
      <c r="B26" s="64"/>
      <c r="C26" s="64"/>
      <c r="D26" s="64"/>
      <c r="E26" s="64"/>
      <c r="F26" s="64"/>
      <c r="G26" s="64"/>
      <c r="H26" s="64"/>
      <c r="J26" s="169"/>
      <c r="K26" s="169"/>
      <c r="L26" s="169"/>
      <c r="M26" s="169"/>
      <c r="N26" s="169"/>
      <c r="O26" s="169"/>
      <c r="P26" s="169"/>
      <c r="Q26" s="169"/>
    </row>
    <row r="27" spans="1:32" ht="12.75" customHeight="1" x14ac:dyDescent="0.2">
      <c r="A27" s="28"/>
      <c r="B27" s="25"/>
      <c r="C27" s="25"/>
      <c r="D27" s="25"/>
      <c r="E27" s="25"/>
      <c r="F27" s="25"/>
      <c r="G27" s="25"/>
      <c r="H27" s="25"/>
      <c r="I27" s="169" t="s">
        <v>86</v>
      </c>
      <c r="J27" s="25"/>
      <c r="L27" s="62"/>
      <c r="M27" s="62"/>
      <c r="N27" s="62"/>
      <c r="O27" s="62"/>
      <c r="P27" s="62"/>
      <c r="Q27" s="62"/>
      <c r="R27" s="62"/>
      <c r="S27" s="62"/>
    </row>
    <row r="28" spans="1:32" ht="12.75" customHeight="1" x14ac:dyDescent="0.2">
      <c r="L28" s="62"/>
      <c r="M28" s="62"/>
      <c r="N28" s="62"/>
      <c r="O28" s="62"/>
      <c r="P28" s="62"/>
      <c r="Q28" s="62"/>
      <c r="R28" s="62"/>
      <c r="S28" s="62"/>
    </row>
    <row r="29" spans="1:32" ht="12.75" customHeight="1" x14ac:dyDescent="0.2">
      <c r="L29" s="62"/>
      <c r="M29" s="62"/>
      <c r="N29" s="62"/>
      <c r="O29" s="62"/>
      <c r="P29" s="62"/>
      <c r="Q29" s="62"/>
      <c r="R29" s="62"/>
      <c r="S29" s="62"/>
    </row>
    <row r="30" spans="1:32" ht="12.75" customHeight="1" x14ac:dyDescent="0.2">
      <c r="L30" s="62"/>
      <c r="M30" s="62"/>
      <c r="N30" s="62"/>
      <c r="O30" s="62"/>
      <c r="P30" s="62"/>
      <c r="Q30" s="62"/>
      <c r="R30" s="62"/>
      <c r="S30" s="62"/>
    </row>
    <row r="31" spans="1:32" ht="12.75" customHeight="1" x14ac:dyDescent="0.2">
      <c r="L31" s="62"/>
      <c r="M31" s="62"/>
      <c r="N31" s="62"/>
      <c r="O31" s="62"/>
      <c r="P31" s="62"/>
      <c r="Q31" s="62"/>
      <c r="R31" s="62"/>
      <c r="S31" s="62"/>
    </row>
    <row r="32" spans="1:32" ht="12.75" customHeight="1" x14ac:dyDescent="0.2">
      <c r="L32" s="62"/>
      <c r="M32" s="62"/>
      <c r="N32" s="62"/>
      <c r="O32" s="62"/>
      <c r="P32" s="62"/>
      <c r="Q32" s="62"/>
      <c r="R32" s="62"/>
      <c r="S32" s="62"/>
    </row>
    <row r="33" spans="6:19" ht="12.75" customHeight="1" x14ac:dyDescent="0.2">
      <c r="L33" s="62"/>
      <c r="M33" s="62"/>
      <c r="N33" s="62"/>
      <c r="O33" s="62"/>
      <c r="P33" s="62"/>
      <c r="Q33" s="62"/>
      <c r="R33" s="62"/>
      <c r="S33" s="62"/>
    </row>
    <row r="34" spans="6:19" ht="12.75" customHeight="1" x14ac:dyDescent="0.2">
      <c r="F34" s="63"/>
      <c r="K34" s="63"/>
      <c r="L34" s="62"/>
      <c r="M34" s="62"/>
      <c r="N34" s="62"/>
      <c r="O34" s="62"/>
      <c r="P34" s="62"/>
      <c r="Q34" s="62"/>
      <c r="R34" s="62"/>
      <c r="S34" s="62"/>
    </row>
    <row r="35" spans="6:19" ht="12.75" customHeight="1" x14ac:dyDescent="0.2">
      <c r="L35" s="62"/>
      <c r="M35" s="62"/>
      <c r="N35" s="62"/>
      <c r="O35" s="62"/>
      <c r="P35" s="62"/>
      <c r="Q35" s="62"/>
      <c r="R35" s="62"/>
      <c r="S35" s="62"/>
    </row>
  </sheetData>
  <mergeCells count="9">
    <mergeCell ref="H3:H4"/>
    <mergeCell ref="I3:I4"/>
    <mergeCell ref="A1:F1"/>
    <mergeCell ref="E2:I2"/>
    <mergeCell ref="B3:B4"/>
    <mergeCell ref="A3:A4"/>
    <mergeCell ref="C3:E3"/>
    <mergeCell ref="F3:F4"/>
    <mergeCell ref="G3:G4"/>
  </mergeCells>
  <phoneticPr fontId="2"/>
  <pageMargins left="0.31496062992125984" right="0.31496062992125984" top="0.39370078740157483" bottom="0.39370078740157483" header="0.31496062992125984" footer="0.31496062992125984"/>
  <pageSetup paperSize="153" scale="200" orientation="portrait" horizontalDpi="1200" verticalDpi="12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5"/>
  <sheetViews>
    <sheetView showGridLines="0" view="pageBreakPreview" zoomScale="190" zoomScaleNormal="130" zoomScaleSheetLayoutView="190" workbookViewId="0">
      <selection activeCell="Q10" sqref="Q10"/>
    </sheetView>
  </sheetViews>
  <sheetFormatPr defaultColWidth="2.88671875" defaultRowHeight="12.75" customHeight="1" x14ac:dyDescent="0.2"/>
  <cols>
    <col min="1" max="2" width="4.88671875" style="1" customWidth="1"/>
    <col min="3" max="14" width="2.77734375" style="1" customWidth="1"/>
    <col min="15" max="16384" width="2.88671875" style="1"/>
  </cols>
  <sheetData>
    <row r="1" spans="1:16" s="15" customFormat="1" ht="17.100000000000001" customHeight="1" x14ac:dyDescent="0.2">
      <c r="A1" s="287" t="s">
        <v>146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59"/>
      <c r="P1" s="259"/>
    </row>
    <row r="2" spans="1:16" s="14" customFormat="1" ht="12" customHeight="1" x14ac:dyDescent="0.2">
      <c r="A2" s="297" t="s">
        <v>51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38"/>
      <c r="P2" s="38"/>
    </row>
    <row r="3" spans="1:16" ht="12.75" customHeight="1" x14ac:dyDescent="0.2">
      <c r="A3" s="306" t="s">
        <v>50</v>
      </c>
      <c r="B3" s="306"/>
      <c r="C3" s="306" t="s">
        <v>5</v>
      </c>
      <c r="D3" s="306"/>
      <c r="E3" s="306" t="s">
        <v>4</v>
      </c>
      <c r="F3" s="306"/>
      <c r="G3" s="303" t="s">
        <v>3</v>
      </c>
      <c r="H3" s="306"/>
      <c r="I3" s="306" t="s">
        <v>2</v>
      </c>
      <c r="J3" s="306"/>
      <c r="K3" s="306" t="s">
        <v>1</v>
      </c>
      <c r="L3" s="306"/>
      <c r="M3" s="306" t="s">
        <v>0</v>
      </c>
      <c r="N3" s="306"/>
      <c r="O3" s="85"/>
      <c r="P3" s="62"/>
    </row>
    <row r="4" spans="1:16" ht="12.75" customHeight="1" x14ac:dyDescent="0.2">
      <c r="A4" s="306"/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</row>
    <row r="5" spans="1:16" ht="18.75" customHeight="1" x14ac:dyDescent="0.2">
      <c r="A5" s="306" t="s">
        <v>158</v>
      </c>
      <c r="B5" s="260" t="s">
        <v>37</v>
      </c>
      <c r="C5" s="364">
        <v>2073</v>
      </c>
      <c r="D5" s="364"/>
      <c r="E5" s="364">
        <v>2310</v>
      </c>
      <c r="F5" s="364"/>
      <c r="G5" s="364">
        <v>2269</v>
      </c>
      <c r="H5" s="364"/>
      <c r="I5" s="364">
        <v>3043</v>
      </c>
      <c r="J5" s="364"/>
      <c r="K5" s="364">
        <v>1386</v>
      </c>
      <c r="L5" s="364"/>
      <c r="M5" s="364">
        <v>1503</v>
      </c>
      <c r="N5" s="364"/>
    </row>
    <row r="6" spans="1:16" ht="18.75" customHeight="1" x14ac:dyDescent="0.2">
      <c r="A6" s="306"/>
      <c r="B6" s="260" t="s">
        <v>13</v>
      </c>
      <c r="C6" s="365">
        <v>6873</v>
      </c>
      <c r="D6" s="365"/>
      <c r="E6" s="365">
        <v>7646</v>
      </c>
      <c r="F6" s="365"/>
      <c r="G6" s="365">
        <v>7874</v>
      </c>
      <c r="H6" s="365"/>
      <c r="I6" s="365">
        <v>10248</v>
      </c>
      <c r="J6" s="365"/>
      <c r="K6" s="365">
        <v>4692</v>
      </c>
      <c r="L6" s="365"/>
      <c r="M6" s="365">
        <v>5076</v>
      </c>
      <c r="N6" s="365"/>
    </row>
    <row r="7" spans="1:16" ht="18.75" customHeight="1" x14ac:dyDescent="0.2">
      <c r="A7" s="306">
        <v>12</v>
      </c>
      <c r="B7" s="260" t="s">
        <v>37</v>
      </c>
      <c r="C7" s="364">
        <v>2351</v>
      </c>
      <c r="D7" s="364"/>
      <c r="E7" s="364">
        <v>2516</v>
      </c>
      <c r="F7" s="364"/>
      <c r="G7" s="364">
        <v>2504</v>
      </c>
      <c r="H7" s="364"/>
      <c r="I7" s="364">
        <v>3361</v>
      </c>
      <c r="J7" s="364"/>
      <c r="K7" s="364">
        <v>1524</v>
      </c>
      <c r="L7" s="364"/>
      <c r="M7" s="364">
        <v>2006</v>
      </c>
      <c r="N7" s="364"/>
    </row>
    <row r="8" spans="1:16" ht="18.75" customHeight="1" x14ac:dyDescent="0.2">
      <c r="A8" s="306"/>
      <c r="B8" s="260" t="s">
        <v>13</v>
      </c>
      <c r="C8" s="365">
        <v>7313</v>
      </c>
      <c r="D8" s="365"/>
      <c r="E8" s="365">
        <v>7746</v>
      </c>
      <c r="F8" s="365"/>
      <c r="G8" s="365">
        <v>8219</v>
      </c>
      <c r="H8" s="365"/>
      <c r="I8" s="365">
        <v>10442</v>
      </c>
      <c r="J8" s="365"/>
      <c r="K8" s="365">
        <v>4944</v>
      </c>
      <c r="L8" s="365"/>
      <c r="M8" s="365">
        <v>6504</v>
      </c>
      <c r="N8" s="365"/>
    </row>
    <row r="9" spans="1:16" ht="18.75" customHeight="1" x14ac:dyDescent="0.2">
      <c r="A9" s="306">
        <v>17</v>
      </c>
      <c r="B9" s="260" t="s">
        <v>37</v>
      </c>
      <c r="C9" s="364">
        <v>2503</v>
      </c>
      <c r="D9" s="364"/>
      <c r="E9" s="364">
        <v>2827</v>
      </c>
      <c r="F9" s="364"/>
      <c r="G9" s="364">
        <v>2699</v>
      </c>
      <c r="H9" s="364"/>
      <c r="I9" s="364">
        <v>4251</v>
      </c>
      <c r="J9" s="364"/>
      <c r="K9" s="364">
        <v>1726</v>
      </c>
      <c r="L9" s="364"/>
      <c r="M9" s="364">
        <v>2208</v>
      </c>
      <c r="N9" s="364"/>
    </row>
    <row r="10" spans="1:16" ht="18.75" customHeight="1" x14ac:dyDescent="0.2">
      <c r="A10" s="306"/>
      <c r="B10" s="260" t="s">
        <v>13</v>
      </c>
      <c r="C10" s="365">
        <v>7372</v>
      </c>
      <c r="D10" s="365"/>
      <c r="E10" s="365">
        <v>8055</v>
      </c>
      <c r="F10" s="365"/>
      <c r="G10" s="365">
        <v>8503</v>
      </c>
      <c r="H10" s="365"/>
      <c r="I10" s="365">
        <v>12002</v>
      </c>
      <c r="J10" s="365"/>
      <c r="K10" s="365">
        <v>5271</v>
      </c>
      <c r="L10" s="365"/>
      <c r="M10" s="365">
        <v>6843</v>
      </c>
      <c r="N10" s="365"/>
    </row>
    <row r="11" spans="1:16" ht="18.75" customHeight="1" x14ac:dyDescent="0.2">
      <c r="A11" s="306">
        <v>22</v>
      </c>
      <c r="B11" s="260" t="s">
        <v>37</v>
      </c>
      <c r="C11" s="364">
        <v>2834</v>
      </c>
      <c r="D11" s="364"/>
      <c r="E11" s="364">
        <v>3160</v>
      </c>
      <c r="F11" s="364"/>
      <c r="G11" s="364">
        <v>2805</v>
      </c>
      <c r="H11" s="364"/>
      <c r="I11" s="364">
        <v>4750</v>
      </c>
      <c r="J11" s="364"/>
      <c r="K11" s="364">
        <v>1941</v>
      </c>
      <c r="L11" s="364"/>
      <c r="M11" s="364">
        <v>2530</v>
      </c>
      <c r="N11" s="364"/>
    </row>
    <row r="12" spans="1:16" ht="18.75" customHeight="1" x14ac:dyDescent="0.2">
      <c r="A12" s="306"/>
      <c r="B12" s="260" t="s">
        <v>13</v>
      </c>
      <c r="C12" s="365">
        <v>7680</v>
      </c>
      <c r="D12" s="365"/>
      <c r="E12" s="365">
        <v>8573</v>
      </c>
      <c r="F12" s="365"/>
      <c r="G12" s="365">
        <v>8203</v>
      </c>
      <c r="H12" s="365"/>
      <c r="I12" s="365">
        <v>12510</v>
      </c>
      <c r="J12" s="365"/>
      <c r="K12" s="365">
        <v>5596</v>
      </c>
      <c r="L12" s="365"/>
      <c r="M12" s="365">
        <v>7238</v>
      </c>
      <c r="N12" s="365"/>
    </row>
    <row r="13" spans="1:16" ht="18.75" customHeight="1" x14ac:dyDescent="0.2">
      <c r="A13" s="306">
        <v>27</v>
      </c>
      <c r="B13" s="260" t="s">
        <v>37</v>
      </c>
      <c r="C13" s="364">
        <v>2918</v>
      </c>
      <c r="D13" s="364"/>
      <c r="E13" s="364">
        <v>3213</v>
      </c>
      <c r="F13" s="364"/>
      <c r="G13" s="364">
        <v>2845</v>
      </c>
      <c r="H13" s="364"/>
      <c r="I13" s="364">
        <v>4929</v>
      </c>
      <c r="J13" s="364"/>
      <c r="K13" s="364">
        <v>2020</v>
      </c>
      <c r="L13" s="364"/>
      <c r="M13" s="364">
        <v>2599</v>
      </c>
      <c r="N13" s="364"/>
    </row>
    <row r="14" spans="1:16" ht="18.75" customHeight="1" x14ac:dyDescent="0.2">
      <c r="A14" s="306"/>
      <c r="B14" s="260" t="s">
        <v>13</v>
      </c>
      <c r="C14" s="365">
        <v>7500</v>
      </c>
      <c r="D14" s="365"/>
      <c r="E14" s="365">
        <v>8550</v>
      </c>
      <c r="F14" s="365"/>
      <c r="G14" s="365">
        <v>7672</v>
      </c>
      <c r="H14" s="365"/>
      <c r="I14" s="365">
        <v>12853</v>
      </c>
      <c r="J14" s="365"/>
      <c r="K14" s="365">
        <v>5522</v>
      </c>
      <c r="L14" s="365"/>
      <c r="M14" s="365">
        <v>7133</v>
      </c>
      <c r="N14" s="365"/>
    </row>
    <row r="15" spans="1:16" ht="12.75" customHeight="1" x14ac:dyDescent="0.2">
      <c r="N15" s="178" t="s">
        <v>86</v>
      </c>
    </row>
  </sheetData>
  <mergeCells count="74">
    <mergeCell ref="M13:N13"/>
    <mergeCell ref="C14:D14"/>
    <mergeCell ref="E14:F14"/>
    <mergeCell ref="G14:H14"/>
    <mergeCell ref="I14:J14"/>
    <mergeCell ref="K14:L14"/>
    <mergeCell ref="M14:N14"/>
    <mergeCell ref="K13:L13"/>
    <mergeCell ref="A13:A14"/>
    <mergeCell ref="C13:D13"/>
    <mergeCell ref="E13:F13"/>
    <mergeCell ref="G13:H13"/>
    <mergeCell ref="I13:J13"/>
    <mergeCell ref="M11:N11"/>
    <mergeCell ref="C12:D12"/>
    <mergeCell ref="E12:F12"/>
    <mergeCell ref="G12:H12"/>
    <mergeCell ref="I12:J12"/>
    <mergeCell ref="K12:L12"/>
    <mergeCell ref="M12:N12"/>
    <mergeCell ref="K11:L11"/>
    <mergeCell ref="A11:A12"/>
    <mergeCell ref="C11:D11"/>
    <mergeCell ref="E11:F11"/>
    <mergeCell ref="G11:H11"/>
    <mergeCell ref="I11:J11"/>
    <mergeCell ref="M9:N9"/>
    <mergeCell ref="C10:D10"/>
    <mergeCell ref="E10:F10"/>
    <mergeCell ref="G10:H10"/>
    <mergeCell ref="I10:J10"/>
    <mergeCell ref="K10:L10"/>
    <mergeCell ref="M10:N10"/>
    <mergeCell ref="K9:L9"/>
    <mergeCell ref="A9:A10"/>
    <mergeCell ref="C9:D9"/>
    <mergeCell ref="E9:F9"/>
    <mergeCell ref="G9:H9"/>
    <mergeCell ref="I9:J9"/>
    <mergeCell ref="M7:N7"/>
    <mergeCell ref="C8:D8"/>
    <mergeCell ref="E8:F8"/>
    <mergeCell ref="G8:H8"/>
    <mergeCell ref="I8:J8"/>
    <mergeCell ref="K8:L8"/>
    <mergeCell ref="M8:N8"/>
    <mergeCell ref="K7:L7"/>
    <mergeCell ref="A7:A8"/>
    <mergeCell ref="C7:D7"/>
    <mergeCell ref="E7:F7"/>
    <mergeCell ref="G7:H7"/>
    <mergeCell ref="I7:J7"/>
    <mergeCell ref="M5:N5"/>
    <mergeCell ref="C6:D6"/>
    <mergeCell ref="E6:F6"/>
    <mergeCell ref="G6:H6"/>
    <mergeCell ref="I6:J6"/>
    <mergeCell ref="K6:L6"/>
    <mergeCell ref="M6:N6"/>
    <mergeCell ref="K5:L5"/>
    <mergeCell ref="A5:A6"/>
    <mergeCell ref="C5:D5"/>
    <mergeCell ref="E5:F5"/>
    <mergeCell ref="G5:H5"/>
    <mergeCell ref="I5:J5"/>
    <mergeCell ref="A1:N1"/>
    <mergeCell ref="A2:N2"/>
    <mergeCell ref="A3:B4"/>
    <mergeCell ref="C3:D4"/>
    <mergeCell ref="E3:F4"/>
    <mergeCell ref="G3:H4"/>
    <mergeCell ref="I3:J4"/>
    <mergeCell ref="K3:L4"/>
    <mergeCell ref="M3:N4"/>
  </mergeCells>
  <phoneticPr fontId="2"/>
  <pageMargins left="0.31496062992125984" right="0.31496062992125984" top="0.39370078740157483" bottom="0.39370078740157483" header="0.31496062992125984" footer="0.31496062992125984"/>
  <pageSetup paperSize="153" scale="200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W27"/>
  <sheetViews>
    <sheetView showGridLines="0" view="pageBreakPreview" zoomScaleNormal="70" zoomScaleSheetLayoutView="100" workbookViewId="0">
      <selection activeCell="W8" sqref="W8"/>
    </sheetView>
  </sheetViews>
  <sheetFormatPr defaultColWidth="2.88671875" defaultRowHeight="12.75" customHeight="1" x14ac:dyDescent="0.2"/>
  <cols>
    <col min="1" max="1" width="6.88671875" style="1" customWidth="1"/>
    <col min="2" max="7" width="6" style="1" customWidth="1"/>
    <col min="8" max="13" width="6.109375" style="1" customWidth="1"/>
    <col min="14" max="14" width="5.6640625" style="1" customWidth="1"/>
    <col min="15" max="15" width="6" style="1" customWidth="1"/>
    <col min="16" max="16" width="9.109375" style="1" customWidth="1"/>
    <col min="17" max="17" width="3.21875" style="1" customWidth="1"/>
    <col min="18" max="18" width="6.21875" style="253" customWidth="1"/>
    <col min="19" max="19" width="6.21875" style="1" customWidth="1"/>
    <col min="20" max="20" width="11.88671875" style="1" customWidth="1"/>
    <col min="21" max="21" width="6" style="1" customWidth="1"/>
    <col min="22" max="23" width="6.109375" style="1" customWidth="1"/>
    <col min="24" max="16384" width="2.88671875" style="1"/>
  </cols>
  <sheetData>
    <row r="1" spans="1:23" s="15" customFormat="1" ht="17.100000000000001" customHeight="1" x14ac:dyDescent="0.2">
      <c r="A1" s="287" t="s">
        <v>149</v>
      </c>
      <c r="B1" s="287"/>
      <c r="C1" s="287"/>
      <c r="D1" s="287"/>
      <c r="E1" s="287"/>
      <c r="F1" s="287"/>
      <c r="G1" s="287"/>
      <c r="H1" s="259"/>
      <c r="I1" s="259"/>
      <c r="J1" s="259"/>
      <c r="K1" s="259"/>
      <c r="L1" s="259"/>
      <c r="M1" s="259"/>
      <c r="O1" s="134" t="s">
        <v>150</v>
      </c>
      <c r="P1" s="134"/>
      <c r="Q1" s="134"/>
      <c r="R1" s="134"/>
      <c r="S1" s="134"/>
      <c r="T1" s="134"/>
      <c r="U1" s="134"/>
    </row>
    <row r="2" spans="1:23" s="14" customFormat="1" ht="12" customHeight="1" x14ac:dyDescent="0.2">
      <c r="B2" s="38"/>
      <c r="C2" s="38"/>
      <c r="D2" s="38"/>
      <c r="E2" s="38"/>
      <c r="F2" s="38"/>
      <c r="H2" s="38"/>
      <c r="I2" s="38"/>
      <c r="J2" s="38"/>
      <c r="K2" s="38"/>
      <c r="L2" s="38"/>
      <c r="M2" s="258" t="s">
        <v>51</v>
      </c>
      <c r="P2" s="38"/>
      <c r="Q2" s="38"/>
      <c r="R2" s="84"/>
      <c r="S2" s="38"/>
      <c r="T2" s="258" t="s">
        <v>159</v>
      </c>
    </row>
    <row r="3" spans="1:23" ht="15.75" customHeight="1" x14ac:dyDescent="0.2">
      <c r="A3" s="369"/>
      <c r="B3" s="366" t="s">
        <v>160</v>
      </c>
      <c r="C3" s="367"/>
      <c r="D3" s="368"/>
      <c r="E3" s="366">
        <v>17</v>
      </c>
      <c r="F3" s="367"/>
      <c r="G3" s="368"/>
      <c r="H3" s="366">
        <v>22</v>
      </c>
      <c r="I3" s="367"/>
      <c r="J3" s="368"/>
      <c r="K3" s="366">
        <v>27</v>
      </c>
      <c r="L3" s="367"/>
      <c r="M3" s="368"/>
    </row>
    <row r="4" spans="1:23" ht="15.75" customHeight="1" x14ac:dyDescent="0.2">
      <c r="A4" s="370"/>
      <c r="B4" s="262" t="s">
        <v>11</v>
      </c>
      <c r="C4" s="266" t="s">
        <v>10</v>
      </c>
      <c r="D4" s="266" t="s">
        <v>9</v>
      </c>
      <c r="E4" s="262" t="s">
        <v>11</v>
      </c>
      <c r="F4" s="266" t="s">
        <v>10</v>
      </c>
      <c r="G4" s="266" t="s">
        <v>9</v>
      </c>
      <c r="H4" s="262" t="s">
        <v>11</v>
      </c>
      <c r="I4" s="266" t="s">
        <v>10</v>
      </c>
      <c r="J4" s="266" t="s">
        <v>9</v>
      </c>
      <c r="K4" s="262" t="s">
        <v>11</v>
      </c>
      <c r="L4" s="266" t="s">
        <v>10</v>
      </c>
      <c r="M4" s="266" t="s">
        <v>9</v>
      </c>
      <c r="R4" s="136"/>
    </row>
    <row r="5" spans="1:23" ht="14.25" customHeight="1" x14ac:dyDescent="0.2">
      <c r="A5" s="83" t="s">
        <v>6</v>
      </c>
      <c r="B5" s="82">
        <f t="shared" ref="B5:H5" si="0">SUM(B6:B26)</f>
        <v>45168</v>
      </c>
      <c r="C5" s="82">
        <f t="shared" si="0"/>
        <v>22393</v>
      </c>
      <c r="D5" s="82">
        <f t="shared" si="0"/>
        <v>22775</v>
      </c>
      <c r="E5" s="82">
        <f t="shared" si="0"/>
        <v>48046</v>
      </c>
      <c r="F5" s="82">
        <f t="shared" si="0"/>
        <v>24091</v>
      </c>
      <c r="G5" s="82">
        <f t="shared" si="0"/>
        <v>23955</v>
      </c>
      <c r="H5" s="82">
        <f t="shared" si="0"/>
        <v>49800</v>
      </c>
      <c r="I5" s="82">
        <f t="shared" ref="I5:J5" si="1">SUM(I6:I26)</f>
        <v>25010</v>
      </c>
      <c r="J5" s="82">
        <f t="shared" si="1"/>
        <v>24790</v>
      </c>
      <c r="K5" s="82">
        <f>SUM(K6:K26)</f>
        <v>49230</v>
      </c>
      <c r="L5" s="82">
        <f>SUM(L6:L26)</f>
        <v>24535</v>
      </c>
      <c r="M5" s="82">
        <f>SUM(M6:M26)</f>
        <v>24695</v>
      </c>
      <c r="R5" s="79" t="s">
        <v>161</v>
      </c>
    </row>
    <row r="6" spans="1:23" ht="14.25" customHeight="1" x14ac:dyDescent="0.2">
      <c r="A6" s="80" t="s">
        <v>163</v>
      </c>
      <c r="B6" s="76">
        <f>C6+D6</f>
        <v>2451</v>
      </c>
      <c r="C6" s="81">
        <v>1284</v>
      </c>
      <c r="D6" s="81">
        <v>1167</v>
      </c>
      <c r="E6" s="76">
        <f>F6+G6</f>
        <v>2432</v>
      </c>
      <c r="F6" s="81">
        <v>1264</v>
      </c>
      <c r="G6" s="81">
        <v>1168</v>
      </c>
      <c r="H6" s="76">
        <f>I6+J6</f>
        <v>2271</v>
      </c>
      <c r="I6" s="81">
        <v>1140</v>
      </c>
      <c r="J6" s="81">
        <v>1131</v>
      </c>
      <c r="K6" s="76">
        <v>2096</v>
      </c>
      <c r="L6" s="81">
        <v>1077</v>
      </c>
      <c r="M6" s="81">
        <v>1019</v>
      </c>
      <c r="R6" s="79" t="s">
        <v>164</v>
      </c>
    </row>
    <row r="7" spans="1:23" ht="14.25" customHeight="1" x14ac:dyDescent="0.2">
      <c r="A7" s="80" t="s">
        <v>165</v>
      </c>
      <c r="B7" s="76">
        <f>C7+D7</f>
        <v>2650</v>
      </c>
      <c r="C7" s="8">
        <v>1354</v>
      </c>
      <c r="D7" s="8">
        <v>1296</v>
      </c>
      <c r="E7" s="76">
        <f t="shared" ref="E7:E25" si="2">F7+G7</f>
        <v>2850</v>
      </c>
      <c r="F7" s="8">
        <v>1480</v>
      </c>
      <c r="G7" s="8">
        <v>1370</v>
      </c>
      <c r="H7" s="76">
        <f>I7+J7</f>
        <v>2493</v>
      </c>
      <c r="I7" s="8">
        <v>1309</v>
      </c>
      <c r="J7" s="8">
        <v>1184</v>
      </c>
      <c r="K7" s="76">
        <v>2322</v>
      </c>
      <c r="L7" s="8">
        <v>1152</v>
      </c>
      <c r="M7" s="8">
        <v>1170</v>
      </c>
      <c r="R7" s="79" t="s">
        <v>49</v>
      </c>
    </row>
    <row r="8" spans="1:23" ht="14.25" customHeight="1" x14ac:dyDescent="0.2">
      <c r="A8" s="80" t="s">
        <v>166</v>
      </c>
      <c r="B8" s="76">
        <v>2551</v>
      </c>
      <c r="C8" s="8">
        <v>1298</v>
      </c>
      <c r="D8" s="8">
        <v>1253</v>
      </c>
      <c r="E8" s="76">
        <f t="shared" si="2"/>
        <v>2677</v>
      </c>
      <c r="F8" s="8">
        <v>1380</v>
      </c>
      <c r="G8" s="8">
        <v>1297</v>
      </c>
      <c r="H8" s="76">
        <f t="shared" ref="H8:H22" si="3">I8+J8</f>
        <v>2842</v>
      </c>
      <c r="I8" s="8">
        <v>1474</v>
      </c>
      <c r="J8" s="8">
        <v>1368</v>
      </c>
      <c r="K8" s="76">
        <v>2495</v>
      </c>
      <c r="L8" s="8">
        <v>1316</v>
      </c>
      <c r="M8" s="8">
        <v>1179</v>
      </c>
      <c r="R8" s="79" t="s">
        <v>167</v>
      </c>
    </row>
    <row r="9" spans="1:23" ht="14.25" customHeight="1" x14ac:dyDescent="0.2">
      <c r="A9" s="80" t="s">
        <v>168</v>
      </c>
      <c r="B9" s="76">
        <f t="shared" ref="B9:B24" si="4">C9+D9</f>
        <v>2719</v>
      </c>
      <c r="C9" s="8">
        <v>1388</v>
      </c>
      <c r="D9" s="8">
        <v>1331</v>
      </c>
      <c r="E9" s="76">
        <f t="shared" si="2"/>
        <v>2488</v>
      </c>
      <c r="F9" s="8">
        <v>1265</v>
      </c>
      <c r="G9" s="8">
        <v>1223</v>
      </c>
      <c r="H9" s="76">
        <f t="shared" si="3"/>
        <v>2665</v>
      </c>
      <c r="I9" s="8">
        <v>1360</v>
      </c>
      <c r="J9" s="8">
        <v>1305</v>
      </c>
      <c r="K9" s="76">
        <v>2733</v>
      </c>
      <c r="L9" s="8">
        <v>1399</v>
      </c>
      <c r="M9" s="8">
        <v>1334</v>
      </c>
      <c r="R9" s="79" t="s">
        <v>169</v>
      </c>
    </row>
    <row r="10" spans="1:23" s="2" customFormat="1" ht="14.25" customHeight="1" x14ac:dyDescent="0.2">
      <c r="A10" s="77" t="s">
        <v>170</v>
      </c>
      <c r="B10" s="76">
        <f t="shared" si="4"/>
        <v>2873</v>
      </c>
      <c r="C10" s="8">
        <v>1406</v>
      </c>
      <c r="D10" s="8">
        <v>1467</v>
      </c>
      <c r="E10" s="76">
        <f t="shared" si="2"/>
        <v>2673</v>
      </c>
      <c r="F10" s="8">
        <v>1372</v>
      </c>
      <c r="G10" s="8">
        <v>1301</v>
      </c>
      <c r="H10" s="76">
        <f t="shared" si="3"/>
        <v>2731</v>
      </c>
      <c r="I10" s="8">
        <v>1412</v>
      </c>
      <c r="J10" s="8">
        <v>1319</v>
      </c>
      <c r="K10" s="76">
        <v>2520</v>
      </c>
      <c r="L10" s="8">
        <v>1300</v>
      </c>
      <c r="M10" s="8">
        <v>1220</v>
      </c>
      <c r="O10" s="1"/>
      <c r="P10" s="1"/>
      <c r="Q10" s="1"/>
      <c r="R10" s="79" t="s">
        <v>171</v>
      </c>
      <c r="S10" s="1"/>
      <c r="T10" s="1"/>
      <c r="U10" s="1"/>
      <c r="V10" s="2" t="s">
        <v>172</v>
      </c>
    </row>
    <row r="11" spans="1:23" s="2" customFormat="1" ht="14.25" customHeight="1" x14ac:dyDescent="0.2">
      <c r="A11" s="77" t="s">
        <v>47</v>
      </c>
      <c r="B11" s="76">
        <f t="shared" si="4"/>
        <v>3671</v>
      </c>
      <c r="C11" s="8">
        <v>1843</v>
      </c>
      <c r="D11" s="8">
        <v>1828</v>
      </c>
      <c r="E11" s="76">
        <f t="shared" si="2"/>
        <v>3175</v>
      </c>
      <c r="F11" s="8">
        <v>1666</v>
      </c>
      <c r="G11" s="8">
        <v>1509</v>
      </c>
      <c r="H11" s="76">
        <f t="shared" si="3"/>
        <v>3053</v>
      </c>
      <c r="I11" s="8">
        <v>1669</v>
      </c>
      <c r="J11" s="8">
        <v>1384</v>
      </c>
      <c r="K11" s="76">
        <v>2617</v>
      </c>
      <c r="L11" s="8">
        <v>1381</v>
      </c>
      <c r="M11" s="8">
        <v>1236</v>
      </c>
      <c r="O11" s="1"/>
      <c r="P11" s="1"/>
      <c r="Q11" s="1"/>
      <c r="R11" s="79" t="s">
        <v>173</v>
      </c>
      <c r="S11" s="1"/>
      <c r="T11" s="1"/>
      <c r="U11" s="1"/>
      <c r="V11" s="29"/>
      <c r="W11" s="29"/>
    </row>
    <row r="12" spans="1:23" s="2" customFormat="1" ht="14.25" customHeight="1" x14ac:dyDescent="0.2">
      <c r="A12" s="77" t="s">
        <v>48</v>
      </c>
      <c r="B12" s="76">
        <f t="shared" si="4"/>
        <v>3238</v>
      </c>
      <c r="C12" s="8">
        <v>1638</v>
      </c>
      <c r="D12" s="8">
        <v>1600</v>
      </c>
      <c r="E12" s="76">
        <f t="shared" si="2"/>
        <v>4148</v>
      </c>
      <c r="F12" s="8">
        <v>2164</v>
      </c>
      <c r="G12" s="8">
        <v>1984</v>
      </c>
      <c r="H12" s="76">
        <f t="shared" si="3"/>
        <v>3280</v>
      </c>
      <c r="I12" s="8">
        <v>1743</v>
      </c>
      <c r="J12" s="8">
        <v>1537</v>
      </c>
      <c r="K12" s="76">
        <v>2810</v>
      </c>
      <c r="L12" s="8">
        <v>1471</v>
      </c>
      <c r="M12" s="8">
        <v>1339</v>
      </c>
      <c r="O12" s="1"/>
      <c r="P12" s="1"/>
      <c r="Q12" s="1"/>
      <c r="R12" s="79" t="s">
        <v>174</v>
      </c>
      <c r="S12" s="1"/>
      <c r="T12" s="1"/>
      <c r="U12" s="1"/>
    </row>
    <row r="13" spans="1:23" s="2" customFormat="1" ht="14.25" customHeight="1" x14ac:dyDescent="0.2">
      <c r="A13" s="77" t="s">
        <v>175</v>
      </c>
      <c r="B13" s="76">
        <f t="shared" si="4"/>
        <v>3118</v>
      </c>
      <c r="C13" s="8">
        <v>1566</v>
      </c>
      <c r="D13" s="8">
        <v>1552</v>
      </c>
      <c r="E13" s="76">
        <f t="shared" si="2"/>
        <v>3559</v>
      </c>
      <c r="F13" s="8">
        <v>1841</v>
      </c>
      <c r="G13" s="8">
        <v>1718</v>
      </c>
      <c r="H13" s="76">
        <f t="shared" si="3"/>
        <v>4181</v>
      </c>
      <c r="I13" s="8">
        <v>2150</v>
      </c>
      <c r="J13" s="8">
        <v>2031</v>
      </c>
      <c r="K13" s="76">
        <v>3181</v>
      </c>
      <c r="L13" s="8">
        <v>1673</v>
      </c>
      <c r="M13" s="8">
        <v>1508</v>
      </c>
      <c r="O13" s="1"/>
      <c r="P13" s="1"/>
      <c r="Q13" s="1"/>
      <c r="R13" s="79" t="s">
        <v>176</v>
      </c>
      <c r="S13" s="1"/>
      <c r="T13" s="1"/>
      <c r="U13" s="1"/>
      <c r="V13" s="2" t="s">
        <v>177</v>
      </c>
    </row>
    <row r="14" spans="1:23" s="2" customFormat="1" ht="14.25" customHeight="1" x14ac:dyDescent="0.2">
      <c r="A14" s="77" t="s">
        <v>178</v>
      </c>
      <c r="B14" s="76">
        <f t="shared" si="4"/>
        <v>2715</v>
      </c>
      <c r="C14" s="7">
        <v>1410</v>
      </c>
      <c r="D14" s="7">
        <v>1305</v>
      </c>
      <c r="E14" s="76">
        <f t="shared" si="2"/>
        <v>3254</v>
      </c>
      <c r="F14" s="7">
        <v>1639</v>
      </c>
      <c r="G14" s="7">
        <v>1615</v>
      </c>
      <c r="H14" s="76">
        <f t="shared" si="3"/>
        <v>3593</v>
      </c>
      <c r="I14" s="7">
        <v>1880</v>
      </c>
      <c r="J14" s="7">
        <v>1713</v>
      </c>
      <c r="K14" s="76">
        <v>4042</v>
      </c>
      <c r="L14" s="7">
        <v>2030</v>
      </c>
      <c r="M14" s="7">
        <v>2012</v>
      </c>
      <c r="O14" s="1"/>
      <c r="P14" s="1"/>
      <c r="Q14" s="1"/>
      <c r="R14" s="79" t="s">
        <v>179</v>
      </c>
      <c r="S14" s="1"/>
      <c r="T14" s="1"/>
      <c r="U14" s="1"/>
    </row>
    <row r="15" spans="1:23" s="2" customFormat="1" ht="14.25" customHeight="1" x14ac:dyDescent="0.2">
      <c r="A15" s="77" t="s">
        <v>180</v>
      </c>
      <c r="B15" s="76">
        <f t="shared" si="4"/>
        <v>3034</v>
      </c>
      <c r="C15" s="7">
        <v>1441</v>
      </c>
      <c r="D15" s="7">
        <v>1593</v>
      </c>
      <c r="E15" s="76">
        <f t="shared" si="2"/>
        <v>2711</v>
      </c>
      <c r="F15" s="7">
        <v>1402</v>
      </c>
      <c r="G15" s="7">
        <v>1309</v>
      </c>
      <c r="H15" s="76">
        <f t="shared" si="3"/>
        <v>3207</v>
      </c>
      <c r="I15" s="7">
        <v>1631</v>
      </c>
      <c r="J15" s="7">
        <v>1576</v>
      </c>
      <c r="K15" s="76">
        <v>3454</v>
      </c>
      <c r="L15" s="7">
        <v>1796</v>
      </c>
      <c r="M15" s="7">
        <v>1658</v>
      </c>
      <c r="O15" s="1"/>
      <c r="P15" s="1"/>
      <c r="Q15" s="1"/>
      <c r="R15" s="79" t="s">
        <v>180</v>
      </c>
      <c r="S15" s="1"/>
      <c r="T15" s="1"/>
      <c r="U15" s="1"/>
    </row>
    <row r="16" spans="1:23" s="2" customFormat="1" ht="14.25" customHeight="1" x14ac:dyDescent="0.2">
      <c r="A16" s="77" t="s">
        <v>179</v>
      </c>
      <c r="B16" s="76">
        <f t="shared" si="4"/>
        <v>3961</v>
      </c>
      <c r="C16" s="7">
        <v>1956</v>
      </c>
      <c r="D16" s="7">
        <v>2005</v>
      </c>
      <c r="E16" s="76">
        <f t="shared" si="2"/>
        <v>3006</v>
      </c>
      <c r="F16" s="7">
        <v>1424</v>
      </c>
      <c r="G16" s="7">
        <v>1582</v>
      </c>
      <c r="H16" s="76">
        <f t="shared" si="3"/>
        <v>2702</v>
      </c>
      <c r="I16" s="7">
        <v>1364</v>
      </c>
      <c r="J16" s="7">
        <v>1338</v>
      </c>
      <c r="K16" s="76">
        <v>3125</v>
      </c>
      <c r="L16" s="7">
        <v>1580</v>
      </c>
      <c r="M16" s="7">
        <v>1545</v>
      </c>
      <c r="O16" s="1"/>
      <c r="P16" s="1"/>
      <c r="Q16" s="1"/>
      <c r="R16" s="79" t="s">
        <v>181</v>
      </c>
      <c r="S16" s="1"/>
      <c r="T16" s="1"/>
      <c r="U16" s="1"/>
    </row>
    <row r="17" spans="1:21" s="2" customFormat="1" ht="14.25" customHeight="1" x14ac:dyDescent="0.2">
      <c r="A17" s="77" t="s">
        <v>182</v>
      </c>
      <c r="B17" s="76">
        <f t="shared" si="4"/>
        <v>3279</v>
      </c>
      <c r="C17" s="75">
        <v>1661</v>
      </c>
      <c r="D17" s="75">
        <v>1618</v>
      </c>
      <c r="E17" s="76">
        <f t="shared" si="2"/>
        <v>3942</v>
      </c>
      <c r="F17" s="75">
        <v>1945</v>
      </c>
      <c r="G17" s="75">
        <v>1997</v>
      </c>
      <c r="H17" s="76">
        <f t="shared" si="3"/>
        <v>2928</v>
      </c>
      <c r="I17" s="75">
        <v>1376</v>
      </c>
      <c r="J17" s="75">
        <v>1552</v>
      </c>
      <c r="K17" s="76">
        <v>2601</v>
      </c>
      <c r="L17" s="75">
        <v>1314</v>
      </c>
      <c r="M17" s="75">
        <v>1287</v>
      </c>
      <c r="O17" s="1"/>
      <c r="P17" s="1"/>
      <c r="Q17" s="1"/>
      <c r="R17" s="79" t="s">
        <v>183</v>
      </c>
      <c r="S17" s="1"/>
      <c r="T17" s="1"/>
      <c r="U17" s="1"/>
    </row>
    <row r="18" spans="1:21" s="2" customFormat="1" ht="14.25" customHeight="1" x14ac:dyDescent="0.2">
      <c r="A18" s="77" t="s">
        <v>174</v>
      </c>
      <c r="B18" s="76">
        <f t="shared" si="4"/>
        <v>2837</v>
      </c>
      <c r="C18" s="75">
        <v>1441</v>
      </c>
      <c r="D18" s="75">
        <v>1396</v>
      </c>
      <c r="E18" s="76">
        <f t="shared" si="2"/>
        <v>3230</v>
      </c>
      <c r="F18" s="75">
        <v>1637</v>
      </c>
      <c r="G18" s="75">
        <v>1593</v>
      </c>
      <c r="H18" s="76">
        <f t="shared" si="3"/>
        <v>3837</v>
      </c>
      <c r="I18" s="75">
        <v>1876</v>
      </c>
      <c r="J18" s="75">
        <v>1961</v>
      </c>
      <c r="K18" s="76">
        <v>2874</v>
      </c>
      <c r="L18" s="75">
        <v>1341</v>
      </c>
      <c r="M18" s="75">
        <v>1533</v>
      </c>
      <c r="O18" s="1"/>
      <c r="P18" s="1"/>
      <c r="Q18" s="1"/>
      <c r="R18" s="79" t="s">
        <v>184</v>
      </c>
      <c r="S18" s="1"/>
      <c r="T18" s="1"/>
      <c r="U18" s="1"/>
    </row>
    <row r="19" spans="1:21" s="2" customFormat="1" ht="14.25" customHeight="1" x14ac:dyDescent="0.2">
      <c r="A19" s="77" t="s">
        <v>173</v>
      </c>
      <c r="B19" s="76">
        <f t="shared" si="4"/>
        <v>2153</v>
      </c>
      <c r="C19" s="75">
        <v>1111</v>
      </c>
      <c r="D19" s="75">
        <v>1042</v>
      </c>
      <c r="E19" s="76">
        <f t="shared" si="2"/>
        <v>2767</v>
      </c>
      <c r="F19" s="75">
        <v>1387</v>
      </c>
      <c r="G19" s="75">
        <v>1380</v>
      </c>
      <c r="H19" s="76">
        <f t="shared" si="3"/>
        <v>3152</v>
      </c>
      <c r="I19" s="75">
        <v>1571</v>
      </c>
      <c r="J19" s="75">
        <v>1581</v>
      </c>
      <c r="K19" s="76">
        <v>3679</v>
      </c>
      <c r="L19" s="75">
        <v>1779</v>
      </c>
      <c r="M19" s="75">
        <v>1900</v>
      </c>
      <c r="O19" s="1"/>
      <c r="P19" s="1"/>
      <c r="Q19" s="1"/>
      <c r="R19" s="79" t="s">
        <v>185</v>
      </c>
      <c r="S19" s="1"/>
      <c r="T19" s="1"/>
      <c r="U19" s="1"/>
    </row>
    <row r="20" spans="1:21" s="2" customFormat="1" ht="14.25" customHeight="1" x14ac:dyDescent="0.2">
      <c r="A20" s="77" t="s">
        <v>171</v>
      </c>
      <c r="B20" s="76">
        <f t="shared" si="4"/>
        <v>1639</v>
      </c>
      <c r="C20" s="75">
        <v>792</v>
      </c>
      <c r="D20" s="75">
        <v>847</v>
      </c>
      <c r="E20" s="76">
        <f t="shared" si="2"/>
        <v>2020</v>
      </c>
      <c r="F20" s="75">
        <v>1004</v>
      </c>
      <c r="G20" s="75">
        <v>1016</v>
      </c>
      <c r="H20" s="76">
        <f t="shared" si="3"/>
        <v>2630</v>
      </c>
      <c r="I20" s="75">
        <v>1296</v>
      </c>
      <c r="J20" s="75">
        <v>1334</v>
      </c>
      <c r="K20" s="76">
        <v>2971</v>
      </c>
      <c r="L20" s="75">
        <v>1448</v>
      </c>
      <c r="M20" s="75">
        <v>1523</v>
      </c>
      <c r="O20" s="1"/>
      <c r="P20" s="1"/>
      <c r="Q20" s="1"/>
      <c r="R20" s="79" t="s">
        <v>186</v>
      </c>
      <c r="S20" s="1"/>
      <c r="T20" s="1"/>
      <c r="U20" s="1"/>
    </row>
    <row r="21" spans="1:21" s="2" customFormat="1" ht="14.25" customHeight="1" x14ac:dyDescent="0.2">
      <c r="A21" s="77" t="s">
        <v>187</v>
      </c>
      <c r="B21" s="76">
        <f t="shared" si="4"/>
        <v>1064</v>
      </c>
      <c r="C21" s="75">
        <v>421</v>
      </c>
      <c r="D21" s="75">
        <v>643</v>
      </c>
      <c r="E21" s="76">
        <f t="shared" si="2"/>
        <v>1468</v>
      </c>
      <c r="F21" s="75">
        <v>674</v>
      </c>
      <c r="G21" s="75">
        <v>794</v>
      </c>
      <c r="H21" s="76">
        <f t="shared" si="3"/>
        <v>1850</v>
      </c>
      <c r="I21" s="75">
        <v>877</v>
      </c>
      <c r="J21" s="75">
        <v>973</v>
      </c>
      <c r="K21" s="76">
        <v>2351</v>
      </c>
      <c r="L21" s="75">
        <v>1144</v>
      </c>
      <c r="M21" s="75">
        <v>1207</v>
      </c>
      <c r="O21" s="1"/>
      <c r="P21" s="1"/>
      <c r="Q21" s="1"/>
      <c r="R21" s="78" t="s">
        <v>188</v>
      </c>
      <c r="S21" s="1"/>
      <c r="T21" s="1"/>
      <c r="U21" s="1"/>
    </row>
    <row r="22" spans="1:21" s="2" customFormat="1" ht="14.25" customHeight="1" x14ac:dyDescent="0.2">
      <c r="A22" s="77" t="s">
        <v>167</v>
      </c>
      <c r="B22" s="76">
        <f t="shared" si="4"/>
        <v>648</v>
      </c>
      <c r="C22" s="75">
        <v>230</v>
      </c>
      <c r="D22" s="75">
        <v>418</v>
      </c>
      <c r="E22" s="76">
        <f t="shared" si="2"/>
        <v>906</v>
      </c>
      <c r="F22" s="75">
        <v>331</v>
      </c>
      <c r="G22" s="75">
        <v>575</v>
      </c>
      <c r="H22" s="76">
        <f t="shared" si="3"/>
        <v>1240</v>
      </c>
      <c r="I22" s="75">
        <v>512</v>
      </c>
      <c r="J22" s="75">
        <v>728</v>
      </c>
      <c r="K22" s="76">
        <v>1531</v>
      </c>
      <c r="L22" s="75">
        <v>673</v>
      </c>
      <c r="M22" s="75">
        <v>858</v>
      </c>
      <c r="O22" s="1"/>
      <c r="P22" s="1"/>
      <c r="Q22" s="1"/>
      <c r="R22" s="78" t="s">
        <v>189</v>
      </c>
      <c r="S22" s="1"/>
      <c r="T22" s="1"/>
      <c r="U22" s="1"/>
    </row>
    <row r="23" spans="1:21" ht="14.25" customHeight="1" x14ac:dyDescent="0.2">
      <c r="A23" s="77" t="s">
        <v>49</v>
      </c>
      <c r="B23" s="76">
        <f t="shared" si="4"/>
        <v>371</v>
      </c>
      <c r="C23" s="75">
        <v>107</v>
      </c>
      <c r="D23" s="75">
        <v>264</v>
      </c>
      <c r="E23" s="76">
        <f t="shared" si="2"/>
        <v>471</v>
      </c>
      <c r="F23" s="75">
        <v>148</v>
      </c>
      <c r="G23" s="75">
        <v>323</v>
      </c>
      <c r="H23" s="76">
        <f>I23+J23</f>
        <v>694</v>
      </c>
      <c r="I23" s="75">
        <v>213</v>
      </c>
      <c r="J23" s="75">
        <v>481</v>
      </c>
      <c r="K23" s="76">
        <v>894</v>
      </c>
      <c r="L23" s="75">
        <v>338</v>
      </c>
      <c r="M23" s="75">
        <v>556</v>
      </c>
      <c r="R23" s="78" t="s">
        <v>46</v>
      </c>
    </row>
    <row r="24" spans="1:21" ht="14.25" customHeight="1" x14ac:dyDescent="0.2">
      <c r="A24" s="77" t="s">
        <v>190</v>
      </c>
      <c r="B24" s="76">
        <f t="shared" si="4"/>
        <v>149</v>
      </c>
      <c r="C24" s="75">
        <v>34</v>
      </c>
      <c r="D24" s="75">
        <v>115</v>
      </c>
      <c r="E24" s="76">
        <f t="shared" si="2"/>
        <v>204</v>
      </c>
      <c r="F24" s="75">
        <v>54</v>
      </c>
      <c r="G24" s="75">
        <v>150</v>
      </c>
      <c r="H24" s="76">
        <f>I24+J24</f>
        <v>253</v>
      </c>
      <c r="I24" s="75">
        <v>69</v>
      </c>
      <c r="J24" s="75">
        <v>184</v>
      </c>
      <c r="K24" s="76">
        <v>382</v>
      </c>
      <c r="L24" s="75">
        <v>85</v>
      </c>
      <c r="M24" s="75">
        <v>297</v>
      </c>
      <c r="R24" s="78" t="s">
        <v>162</v>
      </c>
    </row>
    <row r="25" spans="1:21" ht="14.25" customHeight="1" x14ac:dyDescent="0.2">
      <c r="A25" s="77" t="s">
        <v>191</v>
      </c>
      <c r="B25" s="76">
        <v>33</v>
      </c>
      <c r="C25" s="75">
        <v>4</v>
      </c>
      <c r="D25" s="75">
        <v>29</v>
      </c>
      <c r="E25" s="76">
        <f t="shared" si="2"/>
        <v>63</v>
      </c>
      <c r="F25" s="75">
        <v>12</v>
      </c>
      <c r="G25" s="75">
        <v>51</v>
      </c>
      <c r="H25" s="76">
        <f>I25+J25</f>
        <v>93</v>
      </c>
      <c r="I25" s="75">
        <v>20</v>
      </c>
      <c r="J25" s="75">
        <v>73</v>
      </c>
      <c r="K25" s="76">
        <v>113</v>
      </c>
      <c r="L25" s="75">
        <v>20</v>
      </c>
      <c r="M25" s="75">
        <v>93</v>
      </c>
    </row>
    <row r="26" spans="1:21" ht="14.25" customHeight="1" x14ac:dyDescent="0.2">
      <c r="A26" s="74" t="s">
        <v>45</v>
      </c>
      <c r="B26" s="73">
        <v>14</v>
      </c>
      <c r="C26" s="72">
        <v>8</v>
      </c>
      <c r="D26" s="72">
        <v>6</v>
      </c>
      <c r="E26" s="73">
        <v>2</v>
      </c>
      <c r="F26" s="72">
        <v>2</v>
      </c>
      <c r="G26" s="72" t="s">
        <v>44</v>
      </c>
      <c r="H26" s="73">
        <f>I26+J26</f>
        <v>105</v>
      </c>
      <c r="I26" s="72">
        <v>68</v>
      </c>
      <c r="J26" s="72">
        <v>37</v>
      </c>
      <c r="K26" s="73">
        <v>439</v>
      </c>
      <c r="L26" s="72">
        <v>218</v>
      </c>
      <c r="M26" s="72">
        <v>221</v>
      </c>
      <c r="T26" s="1" t="s">
        <v>177</v>
      </c>
    </row>
    <row r="27" spans="1:21" ht="12" customHeight="1" x14ac:dyDescent="0.2">
      <c r="I27" s="178"/>
      <c r="J27" s="178"/>
      <c r="K27" s="178"/>
      <c r="L27" s="178"/>
      <c r="M27" s="178" t="s">
        <v>86</v>
      </c>
      <c r="O27" s="178"/>
      <c r="P27" s="178"/>
      <c r="T27" s="178" t="s">
        <v>86</v>
      </c>
    </row>
  </sheetData>
  <mergeCells count="6">
    <mergeCell ref="K3:M3"/>
    <mergeCell ref="A1:G1"/>
    <mergeCell ref="A3:A4"/>
    <mergeCell ref="B3:D3"/>
    <mergeCell ref="E3:G3"/>
    <mergeCell ref="H3:J3"/>
  </mergeCells>
  <phoneticPr fontId="2"/>
  <pageMargins left="0.31496062992125984" right="0.31496062992125984" top="0.39370078740157483" bottom="0.39370078740157483" header="0.31496062992125984" footer="0.31496062992125984"/>
  <pageSetup paperSize="153" scale="200" orientation="portrait" horizontalDpi="1200" verticalDpi="1200" r:id="rId1"/>
  <headerFooter alignWithMargins="0"/>
  <colBreaks count="2" manualBreakCount="2">
    <brk id="7" max="1048575" man="1"/>
    <brk id="14" max="1048575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13"/>
  <sheetViews>
    <sheetView showGridLines="0" view="pageBreakPreview" zoomScale="160" zoomScaleNormal="178" zoomScaleSheetLayoutView="160" workbookViewId="0">
      <selection activeCell="J6" sqref="J6"/>
    </sheetView>
  </sheetViews>
  <sheetFormatPr defaultColWidth="2.88671875" defaultRowHeight="12.75" customHeight="1" x14ac:dyDescent="0.2"/>
  <cols>
    <col min="1" max="4" width="6.88671875" style="32" customWidth="1"/>
    <col min="5" max="6" width="7.6640625" style="32" customWidth="1"/>
    <col min="7" max="9" width="3.6640625" style="2" customWidth="1"/>
    <col min="10" max="10" width="3" style="32" customWidth="1"/>
    <col min="11" max="16384" width="2.88671875" style="32"/>
  </cols>
  <sheetData>
    <row r="1" spans="1:28" s="15" customFormat="1" ht="17.100000000000001" customHeight="1" x14ac:dyDescent="0.2">
      <c r="A1" s="255" t="s">
        <v>56</v>
      </c>
      <c r="B1" s="259"/>
      <c r="C1" s="259"/>
      <c r="D1" s="259"/>
      <c r="E1" s="259"/>
      <c r="F1" s="259"/>
      <c r="G1" s="91"/>
      <c r="H1" s="91"/>
      <c r="I1" s="91"/>
      <c r="J1" s="259"/>
      <c r="K1" s="90"/>
      <c r="L1" s="90"/>
      <c r="M1" s="90"/>
      <c r="N1" s="90"/>
      <c r="O1" s="90"/>
      <c r="P1" s="90"/>
    </row>
    <row r="2" spans="1:28" s="14" customFormat="1" ht="12" customHeight="1" x14ac:dyDescent="0.2">
      <c r="B2" s="38"/>
      <c r="C2" s="38"/>
      <c r="D2" s="38"/>
      <c r="E2" s="38"/>
      <c r="F2" s="258" t="s">
        <v>51</v>
      </c>
      <c r="G2" s="38"/>
      <c r="H2" s="38"/>
      <c r="J2" s="38"/>
      <c r="K2" s="38"/>
      <c r="L2" s="38"/>
      <c r="M2" s="38"/>
      <c r="N2" s="38"/>
    </row>
    <row r="3" spans="1:28" ht="26.25" customHeight="1" x14ac:dyDescent="0.2">
      <c r="A3" s="303" t="s">
        <v>55</v>
      </c>
      <c r="B3" s="303"/>
      <c r="C3" s="306" t="s">
        <v>54</v>
      </c>
      <c r="D3" s="306"/>
      <c r="E3" s="371" t="s">
        <v>192</v>
      </c>
      <c r="F3" s="371" t="s">
        <v>193</v>
      </c>
      <c r="G3" s="267"/>
      <c r="H3" s="267"/>
      <c r="I3" s="267"/>
      <c r="J3" s="2"/>
    </row>
    <row r="4" spans="1:28" ht="19.5" customHeight="1" x14ac:dyDescent="0.2">
      <c r="A4" s="37" t="s">
        <v>116</v>
      </c>
      <c r="B4" s="37" t="s">
        <v>194</v>
      </c>
      <c r="C4" s="37" t="s">
        <v>53</v>
      </c>
      <c r="D4" s="37" t="s">
        <v>52</v>
      </c>
      <c r="E4" s="372"/>
      <c r="F4" s="372"/>
      <c r="G4" s="267"/>
      <c r="H4" s="267"/>
      <c r="I4" s="267"/>
      <c r="J4" s="2"/>
    </row>
    <row r="5" spans="1:28" ht="15" customHeight="1" x14ac:dyDescent="0.2">
      <c r="A5" s="33">
        <v>33009</v>
      </c>
      <c r="B5" s="33">
        <v>33408</v>
      </c>
      <c r="C5" s="276" t="s">
        <v>195</v>
      </c>
      <c r="D5" s="277" t="s">
        <v>196</v>
      </c>
      <c r="E5" s="278">
        <v>5.0999999999999996</v>
      </c>
      <c r="F5" s="279">
        <v>6472.4</v>
      </c>
      <c r="G5" s="89"/>
      <c r="H5" s="88"/>
      <c r="I5" s="88"/>
      <c r="J5" s="2"/>
    </row>
    <row r="6" spans="1:28" ht="12" customHeight="1" x14ac:dyDescent="0.2">
      <c r="F6" s="178" t="s">
        <v>87</v>
      </c>
      <c r="H6" s="29"/>
      <c r="I6" s="32"/>
      <c r="J6" s="29"/>
    </row>
    <row r="7" spans="1:28" ht="15.75" customHeight="1" x14ac:dyDescent="0.2">
      <c r="G7" s="86"/>
      <c r="H7" s="86"/>
      <c r="I7" s="86"/>
      <c r="J7" s="86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</row>
    <row r="8" spans="1:28" ht="11.25" customHeight="1" x14ac:dyDescent="0.2">
      <c r="A8" s="374" t="s">
        <v>122</v>
      </c>
      <c r="B8" s="374"/>
      <c r="C8" s="374"/>
      <c r="D8" s="374"/>
      <c r="E8" s="374"/>
      <c r="F8" s="374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</row>
    <row r="9" spans="1:28" ht="11.25" customHeight="1" x14ac:dyDescent="0.2">
      <c r="A9" s="374"/>
      <c r="B9" s="374"/>
      <c r="C9" s="374"/>
      <c r="D9" s="374"/>
      <c r="E9" s="374"/>
      <c r="F9" s="374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</row>
    <row r="10" spans="1:28" ht="11.25" customHeight="1" x14ac:dyDescent="0.2">
      <c r="A10" s="374"/>
      <c r="B10" s="374"/>
      <c r="C10" s="374"/>
      <c r="D10" s="374"/>
      <c r="E10" s="374"/>
      <c r="F10" s="374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</row>
    <row r="11" spans="1:28" ht="11.25" customHeight="1" x14ac:dyDescent="0.2">
      <c r="A11" s="374"/>
      <c r="B11" s="374"/>
      <c r="C11" s="374"/>
      <c r="D11" s="374"/>
      <c r="E11" s="374"/>
      <c r="F11" s="374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</row>
    <row r="12" spans="1:28" ht="11.25" customHeight="1" x14ac:dyDescent="0.2">
      <c r="A12" s="374"/>
      <c r="B12" s="374"/>
      <c r="C12" s="374"/>
      <c r="D12" s="374"/>
      <c r="E12" s="374"/>
      <c r="F12" s="374"/>
    </row>
    <row r="13" spans="1:28" ht="30" customHeight="1" x14ac:dyDescent="0.2">
      <c r="A13" s="176"/>
      <c r="B13" s="176"/>
      <c r="C13" s="176"/>
      <c r="D13" s="176"/>
      <c r="E13" s="176"/>
      <c r="F13" s="176"/>
    </row>
  </sheetData>
  <mergeCells count="6">
    <mergeCell ref="A3:B3"/>
    <mergeCell ref="C3:D3"/>
    <mergeCell ref="E3:E4"/>
    <mergeCell ref="F3:F4"/>
    <mergeCell ref="N7:AB11"/>
    <mergeCell ref="A8:F12"/>
  </mergeCells>
  <phoneticPr fontId="2"/>
  <pageMargins left="0.31496062992125984" right="0.31496062992125984" top="0.39370078740157483" bottom="0.39370078740157483" header="0.31496062992125984" footer="0.31496062992125984"/>
  <pageSetup paperSize="153" scale="20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H45"/>
  <sheetViews>
    <sheetView showGridLines="0" view="pageBreakPreview" zoomScale="85" zoomScaleNormal="40" zoomScaleSheetLayoutView="85" workbookViewId="0">
      <selection activeCell="AH9" sqref="AH9"/>
    </sheetView>
  </sheetViews>
  <sheetFormatPr defaultColWidth="2.88671875" defaultRowHeight="12.75" customHeight="1" x14ac:dyDescent="0.2"/>
  <cols>
    <col min="1" max="1" width="1.88671875" style="1" customWidth="1"/>
    <col min="2" max="2" width="6.109375" style="1" customWidth="1"/>
    <col min="3" max="3" width="3.88671875" style="103" customWidth="1"/>
    <col min="4" max="11" width="3.88671875" style="1" customWidth="1"/>
    <col min="12" max="12" width="3.21875" style="1" customWidth="1"/>
    <col min="13" max="16" width="2.6640625" style="1" customWidth="1"/>
    <col min="17" max="22" width="2.88671875" style="1" customWidth="1"/>
    <col min="23" max="23" width="2.44140625" style="1" customWidth="1"/>
    <col min="24" max="24" width="3.109375" style="1" customWidth="1"/>
    <col min="25" max="25" width="2.88671875" style="1" customWidth="1"/>
    <col min="26" max="26" width="3.33203125" style="1" customWidth="1"/>
    <col min="27" max="27" width="2.88671875" style="1" customWidth="1"/>
    <col min="28" max="28" width="1.33203125" style="1" customWidth="1"/>
    <col min="29" max="29" width="4.88671875" style="1" bestFit="1" customWidth="1"/>
    <col min="30" max="30" width="8.109375" style="1" customWidth="1"/>
    <col min="31" max="33" width="9.21875" style="1" customWidth="1"/>
    <col min="34" max="34" width="8" style="1" bestFit="1" customWidth="1"/>
    <col min="35" max="16384" width="2.88671875" style="1"/>
  </cols>
  <sheetData>
    <row r="1" spans="1:60" s="15" customFormat="1" ht="17.100000000000001" customHeight="1" x14ac:dyDescent="0.15">
      <c r="A1" s="255" t="s">
        <v>92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C1" s="130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</row>
    <row r="2" spans="1:60" s="14" customFormat="1" ht="12" customHeight="1" x14ac:dyDescent="0.15">
      <c r="A2" s="28"/>
      <c r="B2" s="40"/>
      <c r="C2" s="128"/>
      <c r="D2" s="40"/>
      <c r="E2" s="40"/>
      <c r="F2" s="40"/>
      <c r="G2" s="40"/>
      <c r="H2" s="40"/>
      <c r="I2" s="40"/>
      <c r="J2" s="40"/>
      <c r="K2" s="258" t="s">
        <v>85</v>
      </c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C2" s="127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</row>
    <row r="3" spans="1:60" ht="12.75" customHeight="1" x14ac:dyDescent="0.2">
      <c r="A3" s="307"/>
      <c r="B3" s="307"/>
      <c r="C3" s="377" t="s">
        <v>197</v>
      </c>
      <c r="D3" s="377"/>
      <c r="E3" s="377"/>
      <c r="F3" s="377">
        <v>22</v>
      </c>
      <c r="G3" s="377"/>
      <c r="H3" s="377"/>
      <c r="I3" s="377">
        <v>27</v>
      </c>
      <c r="J3" s="377"/>
      <c r="K3" s="377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</row>
    <row r="4" spans="1:60" ht="13.5" customHeight="1" x14ac:dyDescent="0.2">
      <c r="A4" s="307"/>
      <c r="B4" s="307"/>
      <c r="C4" s="262" t="s">
        <v>11</v>
      </c>
      <c r="D4" s="262" t="s">
        <v>10</v>
      </c>
      <c r="E4" s="262" t="s">
        <v>9</v>
      </c>
      <c r="F4" s="262" t="s">
        <v>11</v>
      </c>
      <c r="G4" s="262" t="s">
        <v>10</v>
      </c>
      <c r="H4" s="262" t="s">
        <v>9</v>
      </c>
      <c r="I4" s="262" t="s">
        <v>11</v>
      </c>
      <c r="J4" s="262" t="s">
        <v>10</v>
      </c>
      <c r="K4" s="262" t="s">
        <v>9</v>
      </c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</row>
    <row r="5" spans="1:60" ht="18.899999999999999" customHeight="1" x14ac:dyDescent="0.2">
      <c r="A5" s="378" t="s">
        <v>82</v>
      </c>
      <c r="B5" s="378"/>
      <c r="C5" s="124">
        <f>C21+C20+C13+C9</f>
        <v>24128</v>
      </c>
      <c r="D5" s="124">
        <f>D21+D20+D13+D9</f>
        <v>14536</v>
      </c>
      <c r="E5" s="124">
        <f>E21+E20+E13+E9</f>
        <v>9592</v>
      </c>
      <c r="F5" s="124">
        <f t="shared" ref="F5:H5" si="0">F21+F20+F13+F9</f>
        <v>24335</v>
      </c>
      <c r="G5" s="124">
        <f t="shared" si="0"/>
        <v>14512</v>
      </c>
      <c r="H5" s="124">
        <f t="shared" si="0"/>
        <v>9823</v>
      </c>
      <c r="I5" s="124">
        <f>I21+I20+I13+I9</f>
        <v>24226</v>
      </c>
      <c r="J5" s="124">
        <f>J21+J20+J13+J9</f>
        <v>14112</v>
      </c>
      <c r="K5" s="124">
        <f t="shared" ref="K5" si="1">K21+K20+K13+K9</f>
        <v>10114</v>
      </c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</row>
    <row r="6" spans="1:60" ht="18.600000000000001" customHeight="1" x14ac:dyDescent="0.2">
      <c r="A6" s="379" t="s">
        <v>81</v>
      </c>
      <c r="B6" s="114" t="s">
        <v>80</v>
      </c>
      <c r="C6" s="112">
        <f>D6+E6</f>
        <v>653</v>
      </c>
      <c r="D6" s="111">
        <v>345</v>
      </c>
      <c r="E6" s="111">
        <v>308</v>
      </c>
      <c r="F6" s="112">
        <v>529</v>
      </c>
      <c r="G6" s="111">
        <v>288</v>
      </c>
      <c r="H6" s="111">
        <v>241</v>
      </c>
      <c r="I6" s="112">
        <v>486</v>
      </c>
      <c r="J6" s="111">
        <v>267</v>
      </c>
      <c r="K6" s="111">
        <v>219</v>
      </c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</row>
    <row r="7" spans="1:60" ht="18.600000000000001" customHeight="1" x14ac:dyDescent="0.2">
      <c r="A7" s="379"/>
      <c r="B7" s="114" t="s">
        <v>79</v>
      </c>
      <c r="C7" s="112">
        <f t="shared" ref="C7:C8" si="2">D7+E7</f>
        <v>1</v>
      </c>
      <c r="D7" s="111">
        <v>1</v>
      </c>
      <c r="E7" s="111">
        <v>0</v>
      </c>
      <c r="F7" s="112">
        <v>0</v>
      </c>
      <c r="G7" s="111">
        <v>0</v>
      </c>
      <c r="H7" s="111">
        <v>0</v>
      </c>
      <c r="I7" s="112">
        <v>2</v>
      </c>
      <c r="J7" s="111">
        <v>2</v>
      </c>
      <c r="K7" s="111">
        <v>0</v>
      </c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</row>
    <row r="8" spans="1:60" ht="18.600000000000001" customHeight="1" x14ac:dyDescent="0.2">
      <c r="A8" s="379"/>
      <c r="B8" s="116" t="s">
        <v>124</v>
      </c>
      <c r="C8" s="112">
        <f t="shared" si="2"/>
        <v>14</v>
      </c>
      <c r="D8" s="111">
        <v>9</v>
      </c>
      <c r="E8" s="111">
        <v>5</v>
      </c>
      <c r="F8" s="112">
        <v>7</v>
      </c>
      <c r="G8" s="111">
        <v>4</v>
      </c>
      <c r="H8" s="111">
        <v>3</v>
      </c>
      <c r="I8" s="112">
        <v>9</v>
      </c>
      <c r="J8" s="111">
        <v>5</v>
      </c>
      <c r="K8" s="111">
        <v>4</v>
      </c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</row>
    <row r="9" spans="1:60" ht="18.600000000000001" customHeight="1" x14ac:dyDescent="0.2">
      <c r="A9" s="379"/>
      <c r="B9" s="114" t="s">
        <v>69</v>
      </c>
      <c r="C9" s="112">
        <f t="shared" ref="C9:E9" si="3">SUM(C6:C8)</f>
        <v>668</v>
      </c>
      <c r="D9" s="112">
        <f t="shared" si="3"/>
        <v>355</v>
      </c>
      <c r="E9" s="112">
        <f t="shared" si="3"/>
        <v>313</v>
      </c>
      <c r="F9" s="112">
        <v>536</v>
      </c>
      <c r="G9" s="112">
        <v>292</v>
      </c>
      <c r="H9" s="112">
        <v>244</v>
      </c>
      <c r="I9" s="112">
        <v>497</v>
      </c>
      <c r="J9" s="112">
        <v>274</v>
      </c>
      <c r="K9" s="112">
        <v>223</v>
      </c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</row>
    <row r="10" spans="1:60" ht="18.600000000000001" customHeight="1" x14ac:dyDescent="0.2">
      <c r="A10" s="379" t="s">
        <v>78</v>
      </c>
      <c r="B10" s="114" t="s">
        <v>77</v>
      </c>
      <c r="C10" s="112">
        <f t="shared" ref="C10:C12" si="4">D10+E10</f>
        <v>0</v>
      </c>
      <c r="D10" s="111">
        <v>0</v>
      </c>
      <c r="E10" s="111">
        <v>0</v>
      </c>
      <c r="F10" s="112">
        <v>0</v>
      </c>
      <c r="G10" s="111">
        <v>0</v>
      </c>
      <c r="H10" s="111">
        <v>0</v>
      </c>
      <c r="I10" s="112">
        <v>0</v>
      </c>
      <c r="J10" s="111">
        <v>0</v>
      </c>
      <c r="K10" s="111">
        <v>0</v>
      </c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</row>
    <row r="11" spans="1:60" ht="18.600000000000001" customHeight="1" x14ac:dyDescent="0.2">
      <c r="A11" s="379"/>
      <c r="B11" s="114" t="s">
        <v>76</v>
      </c>
      <c r="C11" s="112">
        <f t="shared" si="4"/>
        <v>1662</v>
      </c>
      <c r="D11" s="111">
        <v>1387</v>
      </c>
      <c r="E11" s="111">
        <v>275</v>
      </c>
      <c r="F11" s="112">
        <v>1392</v>
      </c>
      <c r="G11" s="111">
        <v>1163</v>
      </c>
      <c r="H11" s="111">
        <v>229</v>
      </c>
      <c r="I11" s="112">
        <v>1363</v>
      </c>
      <c r="J11" s="111">
        <v>1116</v>
      </c>
      <c r="K11" s="111">
        <v>247</v>
      </c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</row>
    <row r="12" spans="1:60" ht="18.600000000000001" customHeight="1" x14ac:dyDescent="0.2">
      <c r="A12" s="379"/>
      <c r="B12" s="114" t="s">
        <v>75</v>
      </c>
      <c r="C12" s="112">
        <f t="shared" si="4"/>
        <v>8727</v>
      </c>
      <c r="D12" s="111">
        <v>6472</v>
      </c>
      <c r="E12" s="111">
        <v>2255</v>
      </c>
      <c r="F12" s="112">
        <v>8281</v>
      </c>
      <c r="G12" s="111">
        <v>6290</v>
      </c>
      <c r="H12" s="111">
        <v>1991</v>
      </c>
      <c r="I12" s="112">
        <v>8203</v>
      </c>
      <c r="J12" s="111">
        <v>6273</v>
      </c>
      <c r="K12" s="111">
        <v>1930</v>
      </c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</row>
    <row r="13" spans="1:60" ht="18.600000000000001" customHeight="1" x14ac:dyDescent="0.2">
      <c r="A13" s="379"/>
      <c r="B13" s="114" t="s">
        <v>69</v>
      </c>
      <c r="C13" s="112">
        <f t="shared" ref="C13:E13" si="5">SUM(C10:C12)</f>
        <v>10389</v>
      </c>
      <c r="D13" s="112">
        <f t="shared" si="5"/>
        <v>7859</v>
      </c>
      <c r="E13" s="112">
        <f t="shared" si="5"/>
        <v>2530</v>
      </c>
      <c r="F13" s="112">
        <v>9673</v>
      </c>
      <c r="G13" s="112">
        <v>7453</v>
      </c>
      <c r="H13" s="112">
        <v>2220</v>
      </c>
      <c r="I13" s="112">
        <v>9566</v>
      </c>
      <c r="J13" s="112">
        <v>7389</v>
      </c>
      <c r="K13" s="112">
        <v>2177</v>
      </c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</row>
    <row r="14" spans="1:60" ht="18.600000000000001" customHeight="1" x14ac:dyDescent="0.2">
      <c r="A14" s="379" t="s">
        <v>74</v>
      </c>
      <c r="B14" s="116" t="s">
        <v>73</v>
      </c>
      <c r="C14" s="112">
        <f t="shared" ref="C14:C19" si="6">D14+E14</f>
        <v>3511</v>
      </c>
      <c r="D14" s="111">
        <v>1542</v>
      </c>
      <c r="E14" s="111">
        <v>1969</v>
      </c>
      <c r="F14" s="112">
        <v>3413</v>
      </c>
      <c r="G14" s="111">
        <v>1516</v>
      </c>
      <c r="H14" s="111">
        <v>1897</v>
      </c>
      <c r="I14" s="112">
        <v>3339</v>
      </c>
      <c r="J14" s="111">
        <v>1427</v>
      </c>
      <c r="K14" s="111">
        <v>1912</v>
      </c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</row>
    <row r="15" spans="1:60" ht="18.600000000000001" customHeight="1" x14ac:dyDescent="0.2">
      <c r="A15" s="379"/>
      <c r="B15" s="116" t="s">
        <v>72</v>
      </c>
      <c r="C15" s="112">
        <f t="shared" si="6"/>
        <v>557</v>
      </c>
      <c r="D15" s="111">
        <v>259</v>
      </c>
      <c r="E15" s="111">
        <v>298</v>
      </c>
      <c r="F15" s="112">
        <v>702</v>
      </c>
      <c r="G15" s="111">
        <v>325</v>
      </c>
      <c r="H15" s="111">
        <v>377</v>
      </c>
      <c r="I15" s="112">
        <v>686</v>
      </c>
      <c r="J15" s="111">
        <v>315</v>
      </c>
      <c r="K15" s="111">
        <v>371</v>
      </c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</row>
    <row r="16" spans="1:60" ht="25.5" customHeight="1" x14ac:dyDescent="0.2">
      <c r="A16" s="379"/>
      <c r="B16" s="116" t="s">
        <v>125</v>
      </c>
      <c r="C16" s="112">
        <f t="shared" si="6"/>
        <v>1484</v>
      </c>
      <c r="D16" s="111">
        <v>1157</v>
      </c>
      <c r="E16" s="111">
        <v>327</v>
      </c>
      <c r="F16" s="112">
        <v>1496</v>
      </c>
      <c r="G16" s="111">
        <v>1159</v>
      </c>
      <c r="H16" s="111">
        <v>337</v>
      </c>
      <c r="I16" s="112">
        <v>1429</v>
      </c>
      <c r="J16" s="111">
        <v>1140</v>
      </c>
      <c r="K16" s="111">
        <v>289</v>
      </c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C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</row>
    <row r="17" spans="1:60" ht="25.5" customHeight="1" x14ac:dyDescent="0.2">
      <c r="A17" s="379"/>
      <c r="B17" s="116" t="s">
        <v>123</v>
      </c>
      <c r="C17" s="112">
        <f t="shared" si="6"/>
        <v>98</v>
      </c>
      <c r="D17" s="111">
        <v>76</v>
      </c>
      <c r="E17" s="111">
        <v>22</v>
      </c>
      <c r="F17" s="112">
        <v>97</v>
      </c>
      <c r="G17" s="111">
        <v>77</v>
      </c>
      <c r="H17" s="111">
        <v>20</v>
      </c>
      <c r="I17" s="112">
        <v>94</v>
      </c>
      <c r="J17" s="111">
        <v>78</v>
      </c>
      <c r="K17" s="111">
        <v>16</v>
      </c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C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</row>
    <row r="18" spans="1:60" ht="18.600000000000001" customHeight="1" x14ac:dyDescent="0.2">
      <c r="A18" s="379"/>
      <c r="B18" s="114" t="s">
        <v>71</v>
      </c>
      <c r="C18" s="112">
        <f t="shared" si="6"/>
        <v>6750</v>
      </c>
      <c r="D18" s="111">
        <v>2810</v>
      </c>
      <c r="E18" s="111">
        <v>3940</v>
      </c>
      <c r="F18" s="112">
        <v>6588</v>
      </c>
      <c r="G18" s="111">
        <v>2513</v>
      </c>
      <c r="H18" s="111">
        <v>4075</v>
      </c>
      <c r="I18" s="112">
        <v>7201</v>
      </c>
      <c r="J18" s="111">
        <v>2656</v>
      </c>
      <c r="K18" s="111">
        <v>4545</v>
      </c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</row>
    <row r="19" spans="1:60" ht="18.600000000000001" customHeight="1" x14ac:dyDescent="0.2">
      <c r="A19" s="379"/>
      <c r="B19" s="114" t="s">
        <v>70</v>
      </c>
      <c r="C19" s="112">
        <f t="shared" si="6"/>
        <v>497</v>
      </c>
      <c r="D19" s="111">
        <v>361</v>
      </c>
      <c r="E19" s="111">
        <v>136</v>
      </c>
      <c r="F19" s="112">
        <v>519</v>
      </c>
      <c r="G19" s="111">
        <v>360</v>
      </c>
      <c r="H19" s="111">
        <v>159</v>
      </c>
      <c r="I19" s="112">
        <v>544</v>
      </c>
      <c r="J19" s="111">
        <v>338</v>
      </c>
      <c r="K19" s="111">
        <v>206</v>
      </c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</row>
    <row r="20" spans="1:60" ht="18.600000000000001" customHeight="1" x14ac:dyDescent="0.2">
      <c r="A20" s="379"/>
      <c r="B20" s="114" t="s">
        <v>69</v>
      </c>
      <c r="C20" s="112">
        <f t="shared" ref="C20:E20" si="7">SUM(C14:C19)</f>
        <v>12897</v>
      </c>
      <c r="D20" s="112">
        <f t="shared" si="7"/>
        <v>6205</v>
      </c>
      <c r="E20" s="112">
        <f t="shared" si="7"/>
        <v>6692</v>
      </c>
      <c r="F20" s="112">
        <v>12815</v>
      </c>
      <c r="G20" s="112">
        <v>5950</v>
      </c>
      <c r="H20" s="112">
        <v>6865</v>
      </c>
      <c r="I20" s="112">
        <v>13293</v>
      </c>
      <c r="J20" s="112">
        <v>5954</v>
      </c>
      <c r="K20" s="112">
        <v>7339</v>
      </c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</row>
    <row r="21" spans="1:60" ht="18.600000000000001" customHeight="1" x14ac:dyDescent="0.2">
      <c r="A21" s="375" t="s">
        <v>68</v>
      </c>
      <c r="B21" s="376"/>
      <c r="C21" s="112">
        <f t="shared" ref="C21" si="8">D21+E21</f>
        <v>174</v>
      </c>
      <c r="D21" s="111">
        <v>117</v>
      </c>
      <c r="E21" s="111">
        <v>57</v>
      </c>
      <c r="F21" s="112">
        <v>1311</v>
      </c>
      <c r="G21" s="111">
        <v>817</v>
      </c>
      <c r="H21" s="111">
        <v>494</v>
      </c>
      <c r="I21" s="112">
        <v>870</v>
      </c>
      <c r="J21" s="111">
        <v>495</v>
      </c>
      <c r="K21" s="111">
        <v>375</v>
      </c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</row>
    <row r="22" spans="1:60" ht="12" customHeight="1" x14ac:dyDescent="0.2">
      <c r="A22" s="109"/>
      <c r="B22" s="107"/>
      <c r="C22" s="108"/>
      <c r="D22" s="107"/>
      <c r="E22" s="107"/>
      <c r="F22" s="106"/>
      <c r="G22" s="106"/>
      <c r="H22" s="106"/>
      <c r="I22" s="106"/>
      <c r="J22" s="106"/>
      <c r="K22" s="254" t="s">
        <v>88</v>
      </c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</row>
    <row r="23" spans="1:60" s="15" customFormat="1" ht="17.100000000000001" customHeight="1" x14ac:dyDescent="0.2">
      <c r="A23" s="257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259"/>
      <c r="M23" s="259"/>
      <c r="N23" s="259"/>
      <c r="O23" s="259"/>
      <c r="P23" s="259"/>
      <c r="Q23" s="259"/>
      <c r="Z23" s="258" t="s">
        <v>106</v>
      </c>
      <c r="AC23" s="130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</row>
    <row r="24" spans="1:60" s="14" customFormat="1" ht="12" customHeight="1" x14ac:dyDescent="0.2">
      <c r="A24" s="23"/>
      <c r="B24" s="40"/>
      <c r="C24" s="128"/>
      <c r="D24" s="40"/>
      <c r="E24" s="40"/>
      <c r="F24" s="40"/>
      <c r="G24" s="40"/>
      <c r="H24" s="40"/>
      <c r="I24" s="40"/>
      <c r="J24" s="40"/>
      <c r="K24" s="258"/>
      <c r="L24" s="71"/>
      <c r="M24" s="38"/>
      <c r="N24" s="38"/>
      <c r="O24" s="38"/>
      <c r="Q24" s="38"/>
      <c r="AC24" s="127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</row>
    <row r="25" spans="1:60" ht="12.75" customHeight="1" x14ac:dyDescent="0.2">
      <c r="A25" s="210"/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125"/>
      <c r="M25" s="267"/>
      <c r="N25" s="267"/>
      <c r="O25" s="267"/>
      <c r="P25" s="267"/>
      <c r="Q25" s="62"/>
      <c r="AC25" s="215"/>
      <c r="AD25" s="215"/>
      <c r="AE25" s="215"/>
      <c r="AF25" s="215"/>
      <c r="AG25" s="215"/>
      <c r="AH25" s="2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</row>
    <row r="26" spans="1:60" ht="13.5" customHeight="1" x14ac:dyDescent="0.2">
      <c r="A26" s="210"/>
      <c r="B26" s="210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7"/>
      <c r="N26" s="267"/>
      <c r="O26" s="267"/>
      <c r="P26" s="267"/>
      <c r="Q26" s="62"/>
      <c r="AC26" s="119"/>
      <c r="AD26" s="120" t="s">
        <v>107</v>
      </c>
      <c r="AE26" s="120" t="s">
        <v>108</v>
      </c>
      <c r="AF26" s="120" t="s">
        <v>109</v>
      </c>
      <c r="AG26" s="120" t="s">
        <v>84</v>
      </c>
      <c r="AH26" s="120" t="s">
        <v>83</v>
      </c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</row>
    <row r="27" spans="1:60" ht="18.899999999999999" customHeight="1" x14ac:dyDescent="0.2">
      <c r="A27" s="212"/>
      <c r="B27" s="212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04"/>
      <c r="N27" s="104"/>
      <c r="O27" s="104"/>
      <c r="P27" s="104"/>
      <c r="Q27" s="62"/>
      <c r="AC27" s="122" t="s">
        <v>117</v>
      </c>
      <c r="AD27" s="121">
        <v>18</v>
      </c>
      <c r="AE27" s="121">
        <v>61</v>
      </c>
      <c r="AF27" s="121">
        <v>21</v>
      </c>
      <c r="AG27" s="121">
        <v>0</v>
      </c>
      <c r="AH27" s="117">
        <f t="shared" ref="AH27:AH35" si="9">AD27+AE27+AF27+AG27</f>
        <v>100</v>
      </c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</row>
    <row r="28" spans="1:60" ht="18.600000000000001" customHeight="1" x14ac:dyDescent="0.2">
      <c r="A28" s="213"/>
      <c r="B28" s="207"/>
      <c r="C28" s="113"/>
      <c r="D28" s="110"/>
      <c r="E28" s="110"/>
      <c r="F28" s="113"/>
      <c r="G28" s="110"/>
      <c r="H28" s="110"/>
      <c r="I28" s="113"/>
      <c r="J28" s="110"/>
      <c r="K28" s="110"/>
      <c r="L28" s="110"/>
      <c r="M28" s="104"/>
      <c r="N28" s="104"/>
      <c r="O28" s="104"/>
      <c r="P28" s="104"/>
      <c r="Q28" s="62"/>
      <c r="AC28" s="122">
        <v>45</v>
      </c>
      <c r="AD28" s="121">
        <v>13.8</v>
      </c>
      <c r="AE28" s="121">
        <v>61.2</v>
      </c>
      <c r="AF28" s="121">
        <v>25</v>
      </c>
      <c r="AG28" s="121">
        <v>0</v>
      </c>
      <c r="AH28" s="117">
        <f t="shared" si="9"/>
        <v>100</v>
      </c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</row>
    <row r="29" spans="1:60" ht="18.600000000000001" customHeight="1" x14ac:dyDescent="0.2">
      <c r="A29" s="213"/>
      <c r="B29" s="207"/>
      <c r="C29" s="113"/>
      <c r="D29" s="110"/>
      <c r="E29" s="110"/>
      <c r="F29" s="113"/>
      <c r="G29" s="110"/>
      <c r="H29" s="110"/>
      <c r="I29" s="113"/>
      <c r="J29" s="110"/>
      <c r="K29" s="110"/>
      <c r="L29" s="110"/>
      <c r="M29" s="104"/>
      <c r="N29" s="104"/>
      <c r="O29" s="104"/>
      <c r="P29" s="104"/>
      <c r="Q29" s="62"/>
      <c r="AC29" s="122">
        <v>50</v>
      </c>
      <c r="AD29" s="121">
        <v>8.3000000000000007</v>
      </c>
      <c r="AE29" s="121">
        <v>57.2</v>
      </c>
      <c r="AF29" s="121">
        <v>34.299999999999997</v>
      </c>
      <c r="AG29" s="121">
        <v>0.2</v>
      </c>
      <c r="AH29" s="117">
        <f t="shared" si="9"/>
        <v>100</v>
      </c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</row>
    <row r="30" spans="1:60" ht="18.600000000000001" customHeight="1" x14ac:dyDescent="0.2">
      <c r="A30" s="213"/>
      <c r="B30" s="208"/>
      <c r="C30" s="113"/>
      <c r="D30" s="110"/>
      <c r="E30" s="110"/>
      <c r="F30" s="113"/>
      <c r="G30" s="110"/>
      <c r="H30" s="110"/>
      <c r="I30" s="113"/>
      <c r="J30" s="110"/>
      <c r="K30" s="110"/>
      <c r="L30" s="110"/>
      <c r="M30" s="104"/>
      <c r="N30" s="104"/>
      <c r="O30" s="104"/>
      <c r="P30" s="104"/>
      <c r="Q30" s="62"/>
      <c r="AC30" s="122">
        <v>55</v>
      </c>
      <c r="AD30" s="121">
        <v>6.2</v>
      </c>
      <c r="AE30" s="121">
        <v>55.9</v>
      </c>
      <c r="AF30" s="121">
        <v>37.799999999999997</v>
      </c>
      <c r="AG30" s="121">
        <v>0.1</v>
      </c>
      <c r="AH30" s="117">
        <f t="shared" si="9"/>
        <v>100</v>
      </c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</row>
    <row r="31" spans="1:60" ht="18.600000000000001" customHeight="1" x14ac:dyDescent="0.2">
      <c r="A31" s="213"/>
      <c r="B31" s="207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04"/>
      <c r="N31" s="104"/>
      <c r="O31" s="104"/>
      <c r="P31" s="104"/>
      <c r="Q31" s="62"/>
      <c r="AC31" s="122">
        <v>60</v>
      </c>
      <c r="AD31" s="121">
        <v>5.2</v>
      </c>
      <c r="AE31" s="121">
        <v>53.7</v>
      </c>
      <c r="AF31" s="121">
        <v>41</v>
      </c>
      <c r="AG31" s="121">
        <v>0.1</v>
      </c>
      <c r="AH31" s="117">
        <f t="shared" si="9"/>
        <v>100</v>
      </c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</row>
    <row r="32" spans="1:60" ht="18.600000000000001" customHeight="1" x14ac:dyDescent="0.2">
      <c r="A32" s="213"/>
      <c r="B32" s="207"/>
      <c r="C32" s="113"/>
      <c r="D32" s="110"/>
      <c r="E32" s="110"/>
      <c r="F32" s="113"/>
      <c r="G32" s="110"/>
      <c r="H32" s="110"/>
      <c r="I32" s="113"/>
      <c r="J32" s="110"/>
      <c r="K32" s="110"/>
      <c r="L32" s="110"/>
      <c r="M32" s="104"/>
      <c r="N32" s="104"/>
      <c r="O32" s="104"/>
      <c r="P32" s="104"/>
      <c r="Q32" s="62"/>
      <c r="AC32" s="122" t="s">
        <v>105</v>
      </c>
      <c r="AD32" s="121">
        <v>3.9</v>
      </c>
      <c r="AE32" s="121">
        <v>52.5</v>
      </c>
      <c r="AF32" s="121">
        <v>43.4</v>
      </c>
      <c r="AG32" s="121">
        <v>0.1</v>
      </c>
      <c r="AH32" s="117">
        <f t="shared" si="9"/>
        <v>99.899999999999991</v>
      </c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</row>
    <row r="33" spans="1:60" ht="18.600000000000001" customHeight="1" x14ac:dyDescent="0.2">
      <c r="A33" s="213"/>
      <c r="B33" s="207"/>
      <c r="C33" s="113"/>
      <c r="D33" s="110"/>
      <c r="E33" s="110"/>
      <c r="F33" s="113"/>
      <c r="G33" s="110"/>
      <c r="H33" s="110"/>
      <c r="I33" s="113"/>
      <c r="J33" s="110"/>
      <c r="K33" s="110"/>
      <c r="L33" s="110"/>
      <c r="M33" s="104"/>
      <c r="N33" s="104"/>
      <c r="O33" s="104"/>
      <c r="P33" s="104"/>
      <c r="Q33" s="62"/>
      <c r="AC33" s="122" t="s">
        <v>198</v>
      </c>
      <c r="AD33" s="121">
        <v>3.8</v>
      </c>
      <c r="AE33" s="121">
        <v>48.2</v>
      </c>
      <c r="AF33" s="121">
        <v>47.9</v>
      </c>
      <c r="AG33" s="121">
        <v>0.1</v>
      </c>
      <c r="AH33" s="117">
        <f t="shared" si="9"/>
        <v>100</v>
      </c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</row>
    <row r="34" spans="1:60" ht="18.600000000000001" customHeight="1" x14ac:dyDescent="0.2">
      <c r="A34" s="213"/>
      <c r="B34" s="207"/>
      <c r="C34" s="113"/>
      <c r="D34" s="110"/>
      <c r="E34" s="110"/>
      <c r="F34" s="113"/>
      <c r="G34" s="110"/>
      <c r="H34" s="110"/>
      <c r="I34" s="113"/>
      <c r="J34" s="110"/>
      <c r="K34" s="110"/>
      <c r="L34" s="110"/>
      <c r="M34" s="104"/>
      <c r="N34" s="104"/>
      <c r="O34" s="104"/>
      <c r="P34" s="104"/>
      <c r="Q34" s="62"/>
      <c r="AC34" s="122">
        <v>12</v>
      </c>
      <c r="AD34" s="121">
        <v>3.3</v>
      </c>
      <c r="AE34" s="121">
        <v>45.7</v>
      </c>
      <c r="AF34" s="121">
        <v>50.7</v>
      </c>
      <c r="AG34" s="121">
        <v>0.3</v>
      </c>
      <c r="AH34" s="117">
        <f t="shared" si="9"/>
        <v>100</v>
      </c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</row>
    <row r="35" spans="1:60" ht="18.600000000000001" customHeight="1" x14ac:dyDescent="0.2">
      <c r="A35" s="213"/>
      <c r="B35" s="207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04"/>
      <c r="N35" s="104"/>
      <c r="O35" s="104"/>
      <c r="P35" s="104"/>
      <c r="Q35" s="62"/>
      <c r="AC35" s="119">
        <v>17</v>
      </c>
      <c r="AD35" s="118">
        <v>2.8</v>
      </c>
      <c r="AE35" s="118">
        <v>43.1</v>
      </c>
      <c r="AF35" s="118">
        <v>53.4</v>
      </c>
      <c r="AG35" s="118">
        <v>0.7</v>
      </c>
      <c r="AH35" s="117">
        <f t="shared" si="9"/>
        <v>100</v>
      </c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</row>
    <row r="36" spans="1:60" ht="18.600000000000001" customHeight="1" x14ac:dyDescent="0.2">
      <c r="A36" s="213"/>
      <c r="B36" s="208"/>
      <c r="C36" s="113"/>
      <c r="D36" s="110"/>
      <c r="E36" s="110"/>
      <c r="F36" s="113"/>
      <c r="G36" s="110"/>
      <c r="H36" s="110"/>
      <c r="I36" s="113"/>
      <c r="J36" s="110"/>
      <c r="K36" s="110"/>
      <c r="L36" s="110"/>
      <c r="M36" s="104"/>
      <c r="N36" s="104"/>
      <c r="O36" s="104"/>
      <c r="P36" s="104"/>
      <c r="Q36" s="62"/>
      <c r="AC36" s="119">
        <v>22</v>
      </c>
      <c r="AD36" s="120">
        <v>2.2000000000000002</v>
      </c>
      <c r="AE36" s="120">
        <v>39.700000000000003</v>
      </c>
      <c r="AF36" s="120">
        <v>52.7</v>
      </c>
      <c r="AG36" s="120">
        <v>5.4</v>
      </c>
      <c r="AH36" s="117">
        <f>AD36+AE36+AF36+AG36</f>
        <v>100.00000000000001</v>
      </c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</row>
    <row r="37" spans="1:60" ht="18.600000000000001" customHeight="1" x14ac:dyDescent="0.2">
      <c r="A37" s="213"/>
      <c r="B37" s="208"/>
      <c r="C37" s="113"/>
      <c r="D37" s="110"/>
      <c r="E37" s="110"/>
      <c r="F37" s="113"/>
      <c r="G37" s="110"/>
      <c r="H37" s="110"/>
      <c r="I37" s="113"/>
      <c r="J37" s="110"/>
      <c r="K37" s="110"/>
      <c r="L37" s="110"/>
      <c r="M37" s="104"/>
      <c r="N37" s="104"/>
      <c r="O37" s="104"/>
      <c r="P37" s="104"/>
      <c r="Q37" s="62"/>
      <c r="AC37" s="119">
        <v>27</v>
      </c>
      <c r="AD37" s="216">
        <f>I9/I5*100</f>
        <v>2.0515149013456617</v>
      </c>
      <c r="AE37" s="216">
        <f>I13/I5*100</f>
        <v>39.486502105176257</v>
      </c>
      <c r="AF37" s="216">
        <f>I20/I5*100</f>
        <v>54.870799966977621</v>
      </c>
      <c r="AG37" s="216">
        <f>I21/I5*100</f>
        <v>3.5911830265004538</v>
      </c>
      <c r="AH37" s="117">
        <f>AD37+AE37+AF37+AG37</f>
        <v>100</v>
      </c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</row>
    <row r="38" spans="1:60" ht="18.600000000000001" customHeight="1" x14ac:dyDescent="0.2">
      <c r="A38" s="213"/>
      <c r="B38" s="208"/>
      <c r="C38" s="113"/>
      <c r="D38" s="110"/>
      <c r="E38" s="110"/>
      <c r="F38" s="113"/>
      <c r="G38" s="110"/>
      <c r="H38" s="110"/>
      <c r="I38" s="113"/>
      <c r="J38" s="110"/>
      <c r="K38" s="110"/>
      <c r="L38" s="110"/>
      <c r="M38" s="104"/>
      <c r="N38" s="104"/>
      <c r="O38" s="104"/>
      <c r="P38" s="104"/>
      <c r="Q38" s="62"/>
      <c r="AC38" s="119"/>
      <c r="AD38" s="118"/>
      <c r="AE38" s="118"/>
      <c r="AF38" s="118"/>
      <c r="AG38" s="118"/>
      <c r="AH38" s="117">
        <f t="shared" ref="AH38" si="10">AD38+AE38+AF38+AG38</f>
        <v>0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</row>
    <row r="39" spans="1:60" ht="18" customHeight="1" x14ac:dyDescent="0.2">
      <c r="A39" s="213"/>
      <c r="B39" s="208"/>
      <c r="C39" s="113"/>
      <c r="D39" s="110"/>
      <c r="E39" s="110"/>
      <c r="F39" s="113"/>
      <c r="G39" s="110"/>
      <c r="H39" s="110"/>
      <c r="I39" s="113"/>
      <c r="J39" s="110"/>
      <c r="K39" s="110"/>
      <c r="L39" s="110"/>
      <c r="M39" s="104"/>
      <c r="N39" s="104"/>
      <c r="O39" s="104"/>
      <c r="P39" s="104"/>
      <c r="Q39" s="62"/>
      <c r="AC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</row>
    <row r="40" spans="1:60" ht="18.600000000000001" customHeight="1" x14ac:dyDescent="0.2">
      <c r="A40" s="213"/>
      <c r="B40" s="207"/>
      <c r="C40" s="113"/>
      <c r="D40" s="110"/>
      <c r="E40" s="110"/>
      <c r="F40" s="113"/>
      <c r="G40" s="110"/>
      <c r="H40" s="110"/>
      <c r="I40" s="113"/>
      <c r="J40" s="110"/>
      <c r="K40" s="110"/>
      <c r="L40" s="110"/>
      <c r="M40" s="104"/>
      <c r="N40" s="104"/>
      <c r="O40" s="104"/>
      <c r="P40" s="104"/>
      <c r="Q40" s="62"/>
    </row>
    <row r="41" spans="1:60" ht="18.600000000000001" customHeight="1" x14ac:dyDescent="0.2">
      <c r="A41" s="213"/>
      <c r="B41" s="207"/>
      <c r="C41" s="113"/>
      <c r="D41" s="110"/>
      <c r="E41" s="110"/>
      <c r="F41" s="113"/>
      <c r="G41" s="110"/>
      <c r="H41" s="110"/>
      <c r="I41" s="113"/>
      <c r="J41" s="110"/>
      <c r="K41" s="110"/>
      <c r="L41" s="110"/>
      <c r="M41" s="104"/>
      <c r="N41" s="104"/>
      <c r="O41" s="104"/>
      <c r="P41" s="104"/>
      <c r="Q41" s="62"/>
    </row>
    <row r="42" spans="1:60" ht="18.600000000000001" customHeight="1" x14ac:dyDescent="0.2">
      <c r="A42" s="213"/>
      <c r="B42" s="207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04"/>
      <c r="N42" s="104"/>
      <c r="O42" s="104"/>
      <c r="P42" s="104"/>
      <c r="Q42" s="62"/>
    </row>
    <row r="43" spans="1:60" ht="18.600000000000001" customHeight="1" x14ac:dyDescent="0.2">
      <c r="A43" s="214"/>
      <c r="B43" s="214"/>
      <c r="C43" s="113"/>
      <c r="D43" s="110"/>
      <c r="E43" s="110"/>
      <c r="F43" s="113"/>
      <c r="G43" s="110"/>
      <c r="H43" s="110"/>
      <c r="I43" s="113"/>
      <c r="J43" s="110"/>
      <c r="K43" s="110"/>
      <c r="L43" s="110"/>
      <c r="M43" s="104"/>
      <c r="N43" s="104"/>
      <c r="O43" s="104"/>
      <c r="P43" s="104"/>
      <c r="Q43" s="62"/>
    </row>
    <row r="44" spans="1:60" ht="12" customHeight="1" x14ac:dyDescent="0.2">
      <c r="A44" s="43"/>
      <c r="B44" s="209"/>
      <c r="C44" s="267"/>
      <c r="D44" s="209"/>
      <c r="E44" s="209"/>
      <c r="F44" s="47"/>
      <c r="G44" s="47"/>
      <c r="H44" s="47"/>
      <c r="I44" s="47"/>
      <c r="J44" s="47"/>
      <c r="K44" s="254"/>
      <c r="L44" s="21" t="s">
        <v>111</v>
      </c>
      <c r="M44" s="104"/>
      <c r="N44" s="104"/>
      <c r="O44" s="104"/>
      <c r="P44" s="104"/>
      <c r="Q44" s="62"/>
    </row>
    <row r="45" spans="1:60" ht="15" customHeight="1" x14ac:dyDescent="0.2">
      <c r="A45" s="43"/>
      <c r="B45" s="105"/>
      <c r="C45" s="24"/>
      <c r="D45" s="105"/>
      <c r="E45" s="105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62"/>
      <c r="Y45" s="171"/>
      <c r="Z45" s="254" t="s">
        <v>88</v>
      </c>
    </row>
  </sheetData>
  <mergeCells count="9">
    <mergeCell ref="A21:B21"/>
    <mergeCell ref="A3:B4"/>
    <mergeCell ref="C3:E3"/>
    <mergeCell ref="F3:H3"/>
    <mergeCell ref="I3:K3"/>
    <mergeCell ref="A5:B5"/>
    <mergeCell ref="A6:A9"/>
    <mergeCell ref="A10:A13"/>
    <mergeCell ref="A14:A20"/>
  </mergeCells>
  <phoneticPr fontId="2"/>
  <pageMargins left="0.31496062992125984" right="0.31496062992125984" top="0.39370078740157483" bottom="0.39370078740157483" header="0.31496062992125984" footer="0.31496062992125984"/>
  <pageSetup paperSize="153" scale="200" orientation="portrait" horizontalDpi="1200" verticalDpi="1200" r:id="rId1"/>
  <headerFooter alignWithMargins="0"/>
  <rowBreaks count="1" manualBreakCount="1">
    <brk id="22" max="25" man="1"/>
  </rowBreaks>
  <colBreaks count="1" manualBreakCount="1">
    <brk id="11" max="44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21"/>
  <sheetViews>
    <sheetView showGridLines="0" view="pageBreakPreview" zoomScale="205" zoomScaleNormal="85" zoomScaleSheetLayoutView="205" workbookViewId="0">
      <selection activeCell="N5" sqref="N5:O5"/>
    </sheetView>
  </sheetViews>
  <sheetFormatPr defaultColWidth="2.88671875" defaultRowHeight="12.75" customHeight="1" x14ac:dyDescent="0.2"/>
  <cols>
    <col min="1" max="1" width="4.44140625" style="32" customWidth="1"/>
    <col min="2" max="2" width="6.33203125" style="32" customWidth="1"/>
    <col min="3" max="4" width="6.21875" style="32" customWidth="1"/>
    <col min="5" max="5" width="6.44140625" style="32" customWidth="1"/>
    <col min="6" max="6" width="6.33203125" style="32" customWidth="1"/>
    <col min="7" max="7" width="6.33203125" style="2" customWidth="1"/>
    <col min="8" max="9" width="2.33203125" style="2" customWidth="1"/>
    <col min="10" max="18" width="2.33203125" style="32" customWidth="1"/>
    <col min="19" max="33" width="2.88671875" style="32" customWidth="1"/>
    <col min="34" max="34" width="5" style="32" customWidth="1"/>
    <col min="35" max="35" width="2.88671875" style="32" customWidth="1"/>
    <col min="36" max="36" width="9.88671875" style="32" customWidth="1"/>
    <col min="37" max="37" width="5.88671875" style="32" bestFit="1" customWidth="1"/>
    <col min="38" max="38" width="7.109375" style="32" bestFit="1" customWidth="1"/>
    <col min="39" max="39" width="5.88671875" style="32" bestFit="1" customWidth="1"/>
    <col min="40" max="16384" width="2.88671875" style="32"/>
  </cols>
  <sheetData>
    <row r="1" spans="1:38" s="15" customFormat="1" ht="17.100000000000001" customHeight="1" x14ac:dyDescent="0.2">
      <c r="A1" s="257" t="s">
        <v>151</v>
      </c>
      <c r="B1" s="91"/>
      <c r="C1" s="91"/>
      <c r="D1" s="91"/>
      <c r="E1" s="91"/>
      <c r="F1" s="91"/>
      <c r="G1" s="91"/>
      <c r="H1" s="91"/>
      <c r="I1" s="91"/>
      <c r="J1" s="91"/>
      <c r="K1" s="102"/>
      <c r="L1" s="102"/>
      <c r="M1" s="102"/>
      <c r="N1" s="102"/>
      <c r="O1" s="102"/>
      <c r="P1" s="102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8" s="28" customFormat="1" ht="12" customHeight="1" x14ac:dyDescent="0.2">
      <c r="A2" s="23"/>
      <c r="B2" s="40"/>
      <c r="C2" s="40"/>
      <c r="D2" s="40"/>
      <c r="E2" s="40"/>
      <c r="F2" s="23"/>
      <c r="G2" s="256" t="s">
        <v>138</v>
      </c>
      <c r="H2" s="40"/>
      <c r="I2" s="23"/>
      <c r="J2" s="40"/>
      <c r="K2" s="40"/>
      <c r="L2" s="40"/>
      <c r="M2" s="40"/>
      <c r="N2" s="40"/>
      <c r="O2" s="23"/>
      <c r="P2" s="23"/>
      <c r="Q2" s="258"/>
      <c r="R2" s="71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8" s="94" customFormat="1" ht="30" customHeight="1" x14ac:dyDescent="0.2">
      <c r="A3" s="382"/>
      <c r="B3" s="224" t="s">
        <v>132</v>
      </c>
      <c r="C3" s="224" t="s">
        <v>135</v>
      </c>
      <c r="D3" s="224" t="s">
        <v>136</v>
      </c>
      <c r="E3" s="224" t="s">
        <v>134</v>
      </c>
      <c r="F3" s="224" t="s">
        <v>137</v>
      </c>
      <c r="G3" s="224" t="s">
        <v>133</v>
      </c>
      <c r="H3" s="361"/>
      <c r="I3" s="360"/>
      <c r="J3" s="361"/>
      <c r="K3" s="360"/>
      <c r="L3" s="361"/>
      <c r="M3" s="360"/>
      <c r="N3" s="361"/>
      <c r="O3" s="360"/>
      <c r="P3" s="361"/>
      <c r="Q3" s="360"/>
      <c r="R3" s="267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41"/>
      <c r="AK3" s="180"/>
      <c r="AL3" s="180"/>
    </row>
    <row r="4" spans="1:38" s="28" customFormat="1" ht="10.5" customHeight="1" x14ac:dyDescent="0.2">
      <c r="A4" s="382"/>
      <c r="B4" s="225" t="s">
        <v>126</v>
      </c>
      <c r="C4" s="225" t="s">
        <v>127</v>
      </c>
      <c r="D4" s="225" t="s">
        <v>128</v>
      </c>
      <c r="E4" s="225" t="s">
        <v>129</v>
      </c>
      <c r="F4" s="225" t="s">
        <v>130</v>
      </c>
      <c r="G4" s="225" t="s">
        <v>131</v>
      </c>
      <c r="H4" s="380"/>
      <c r="I4" s="380"/>
      <c r="J4" s="381"/>
      <c r="K4" s="381"/>
      <c r="L4" s="380"/>
      <c r="M4" s="380"/>
      <c r="N4" s="381"/>
      <c r="O4" s="381"/>
      <c r="P4" s="380"/>
      <c r="Q4" s="380"/>
      <c r="R4" s="264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17"/>
      <c r="AK4" s="218"/>
      <c r="AL4" s="218"/>
    </row>
    <row r="5" spans="1:38" s="94" customFormat="1" ht="17.25" customHeight="1" x14ac:dyDescent="0.2">
      <c r="A5" s="280" t="s">
        <v>199</v>
      </c>
      <c r="B5" s="220">
        <v>40419</v>
      </c>
      <c r="C5" s="220">
        <v>14602</v>
      </c>
      <c r="D5" s="220">
        <v>4314</v>
      </c>
      <c r="E5" s="221">
        <f>D5-C5</f>
        <v>-10288</v>
      </c>
      <c r="F5" s="220">
        <v>30131</v>
      </c>
      <c r="G5" s="222">
        <f>F5/B5*100</f>
        <v>74.546624112422379</v>
      </c>
      <c r="H5" s="383"/>
      <c r="I5" s="383"/>
      <c r="J5" s="384"/>
      <c r="K5" s="384"/>
      <c r="L5" s="383"/>
      <c r="M5" s="383"/>
      <c r="N5" s="384"/>
      <c r="O5" s="384"/>
      <c r="P5" s="383"/>
      <c r="Q5" s="383"/>
      <c r="R5" s="263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281"/>
      <c r="AK5" s="180"/>
      <c r="AL5" s="180"/>
    </row>
    <row r="6" spans="1:38" s="94" customFormat="1" ht="17.25" customHeight="1" x14ac:dyDescent="0.2">
      <c r="A6" s="223">
        <v>7</v>
      </c>
      <c r="B6" s="220">
        <v>42385</v>
      </c>
      <c r="C6" s="220">
        <v>16358</v>
      </c>
      <c r="D6" s="220">
        <v>5003</v>
      </c>
      <c r="E6" s="221">
        <f>D6-C6</f>
        <v>-11355</v>
      </c>
      <c r="F6" s="220">
        <v>31030</v>
      </c>
      <c r="G6" s="222">
        <f>F6/B6*100</f>
        <v>73.209861979473871</v>
      </c>
      <c r="H6" s="383"/>
      <c r="I6" s="383"/>
      <c r="J6" s="384"/>
      <c r="K6" s="384"/>
      <c r="L6" s="383"/>
      <c r="M6" s="383"/>
      <c r="N6" s="384"/>
      <c r="O6" s="384"/>
      <c r="P6" s="383"/>
      <c r="Q6" s="383"/>
      <c r="R6" s="263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41"/>
      <c r="AK6" s="180"/>
      <c r="AL6" s="180"/>
    </row>
    <row r="7" spans="1:38" s="94" customFormat="1" ht="17.25" customHeight="1" x14ac:dyDescent="0.2">
      <c r="A7" s="223">
        <v>12</v>
      </c>
      <c r="B7" s="220">
        <v>45154</v>
      </c>
      <c r="C7" s="220">
        <v>17384</v>
      </c>
      <c r="D7" s="220">
        <v>5667</v>
      </c>
      <c r="E7" s="221">
        <f t="shared" ref="E7:E10" si="0">D7-C7</f>
        <v>-11717</v>
      </c>
      <c r="F7" s="220">
        <v>33437</v>
      </c>
      <c r="G7" s="222">
        <f t="shared" ref="G7:G10" si="1">F7/B7*100</f>
        <v>74.051025379811307</v>
      </c>
      <c r="H7" s="95"/>
      <c r="I7" s="95"/>
      <c r="J7" s="95"/>
      <c r="K7" s="95"/>
      <c r="L7" s="95"/>
      <c r="M7" s="95"/>
      <c r="N7" s="95"/>
      <c r="O7" s="95"/>
      <c r="P7" s="95"/>
      <c r="Q7" s="254"/>
      <c r="R7" s="20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41"/>
      <c r="AK7" s="180"/>
      <c r="AL7" s="180"/>
    </row>
    <row r="8" spans="1:38" s="94" customFormat="1" ht="17.25" customHeight="1" x14ac:dyDescent="0.2">
      <c r="A8" s="223">
        <v>17</v>
      </c>
      <c r="B8" s="220">
        <v>48044</v>
      </c>
      <c r="C8" s="220">
        <v>17589</v>
      </c>
      <c r="D8" s="220">
        <v>8310</v>
      </c>
      <c r="E8" s="221">
        <f t="shared" si="0"/>
        <v>-9279</v>
      </c>
      <c r="F8" s="220">
        <v>38765</v>
      </c>
      <c r="G8" s="222">
        <f t="shared" si="1"/>
        <v>80.686454083756558</v>
      </c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41"/>
      <c r="AK8" s="180"/>
      <c r="AL8" s="180"/>
    </row>
    <row r="9" spans="1:38" ht="17.25" customHeight="1" x14ac:dyDescent="0.2">
      <c r="A9" s="223">
        <v>22</v>
      </c>
      <c r="B9" s="220">
        <v>49800</v>
      </c>
      <c r="C9" s="220">
        <v>17271</v>
      </c>
      <c r="D9" s="220">
        <v>9307</v>
      </c>
      <c r="E9" s="221">
        <f t="shared" si="0"/>
        <v>-7964</v>
      </c>
      <c r="F9" s="220">
        <v>41836</v>
      </c>
      <c r="G9" s="222">
        <f t="shared" si="1"/>
        <v>84.00803212851406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8" ht="17.25" customHeight="1" x14ac:dyDescent="0.2">
      <c r="A10" s="223">
        <v>27</v>
      </c>
      <c r="B10" s="220">
        <v>49230</v>
      </c>
      <c r="C10" s="220">
        <v>17809</v>
      </c>
      <c r="D10" s="220">
        <v>8947</v>
      </c>
      <c r="E10" s="221">
        <f t="shared" si="0"/>
        <v>-8862</v>
      </c>
      <c r="F10" s="220">
        <v>40368</v>
      </c>
      <c r="G10" s="222">
        <f t="shared" si="1"/>
        <v>81.998781230956723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8" ht="12" customHeight="1" x14ac:dyDescent="0.2">
      <c r="A11" s="93"/>
      <c r="B11" s="93"/>
      <c r="C11" s="93"/>
      <c r="D11" s="93"/>
      <c r="E11" s="93"/>
      <c r="F11" s="93"/>
      <c r="G11" s="219" t="s">
        <v>139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8" ht="12.75" customHeight="1" x14ac:dyDescent="0.2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8" ht="12.75" customHeight="1" x14ac:dyDescent="0.2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8" ht="12.75" customHeight="1" x14ac:dyDescent="0.2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8" ht="12.75" customHeight="1" x14ac:dyDescent="0.2">
      <c r="A15" s="2"/>
      <c r="B15" s="2"/>
      <c r="C15" s="2"/>
      <c r="D15" s="2"/>
      <c r="E15" s="2"/>
      <c r="F15" s="2"/>
      <c r="J15" s="2"/>
      <c r="K15" s="2"/>
      <c r="L15" s="2"/>
      <c r="M15" s="2"/>
      <c r="N15" s="2"/>
      <c r="O15" s="2"/>
      <c r="P15" s="2"/>
      <c r="Q15" s="2"/>
      <c r="R15" s="2"/>
    </row>
    <row r="16" spans="1:38" ht="12.75" customHeight="1" x14ac:dyDescent="0.2">
      <c r="A16" s="2"/>
      <c r="B16" s="2"/>
      <c r="C16" s="2"/>
      <c r="D16" s="2"/>
      <c r="E16" s="2"/>
      <c r="F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2.75" customHeight="1" x14ac:dyDescent="0.2">
      <c r="A17" s="2"/>
      <c r="B17" s="2"/>
      <c r="C17" s="2"/>
      <c r="D17" s="2"/>
      <c r="E17" s="2"/>
      <c r="F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2.75" customHeight="1" x14ac:dyDescent="0.2">
      <c r="A18" s="2"/>
      <c r="B18" s="2"/>
      <c r="C18" s="2"/>
      <c r="D18" s="2"/>
      <c r="E18" s="2"/>
      <c r="F18" s="2"/>
      <c r="J18" s="2"/>
      <c r="K18" s="2"/>
      <c r="L18" s="2"/>
      <c r="M18" s="2"/>
      <c r="N18" s="2"/>
    </row>
    <row r="19" spans="1:18" ht="12.75" customHeight="1" x14ac:dyDescent="0.2">
      <c r="A19" s="2"/>
      <c r="B19" s="2"/>
      <c r="C19" s="2"/>
      <c r="D19" s="2"/>
      <c r="E19" s="2"/>
      <c r="F19" s="2"/>
      <c r="J19" s="2"/>
      <c r="K19" s="2"/>
      <c r="L19" s="2"/>
      <c r="M19" s="2"/>
      <c r="N19" s="2"/>
    </row>
    <row r="20" spans="1:18" ht="12.75" customHeight="1" x14ac:dyDescent="0.2">
      <c r="A20" s="2"/>
      <c r="B20" s="2"/>
      <c r="C20" s="2"/>
      <c r="D20" s="2"/>
      <c r="E20" s="2"/>
      <c r="F20" s="2"/>
      <c r="J20" s="2"/>
      <c r="K20" s="2"/>
      <c r="L20" s="2"/>
      <c r="M20" s="2"/>
      <c r="N20" s="2"/>
    </row>
    <row r="21" spans="1:18" ht="12.75" customHeight="1" x14ac:dyDescent="0.2">
      <c r="A21" s="2"/>
      <c r="B21" s="2"/>
      <c r="C21" s="2"/>
      <c r="D21" s="2"/>
      <c r="E21" s="2"/>
      <c r="F21" s="2"/>
      <c r="J21" s="2"/>
      <c r="K21" s="2"/>
      <c r="L21" s="2"/>
      <c r="M21" s="2"/>
      <c r="N21" s="2"/>
    </row>
  </sheetData>
  <mergeCells count="21">
    <mergeCell ref="H6:I6"/>
    <mergeCell ref="J6:K6"/>
    <mergeCell ref="L6:M6"/>
    <mergeCell ref="N6:O6"/>
    <mergeCell ref="P6:Q6"/>
    <mergeCell ref="H5:I5"/>
    <mergeCell ref="J5:K5"/>
    <mergeCell ref="L5:M5"/>
    <mergeCell ref="N5:O5"/>
    <mergeCell ref="P5:Q5"/>
    <mergeCell ref="A3:A4"/>
    <mergeCell ref="H3:I3"/>
    <mergeCell ref="J3:K3"/>
    <mergeCell ref="L3:M3"/>
    <mergeCell ref="N3:O3"/>
    <mergeCell ref="P3:Q3"/>
    <mergeCell ref="H4:I4"/>
    <mergeCell ref="J4:K4"/>
    <mergeCell ref="L4:M4"/>
    <mergeCell ref="N4:O4"/>
    <mergeCell ref="P4:Q4"/>
  </mergeCells>
  <phoneticPr fontId="2"/>
  <pageMargins left="0.31496062992125984" right="0.31496062992125984" top="0.39370078740157483" bottom="0.39370078740157483" header="0.31496062992125984" footer="0.31496062992125984"/>
  <pageSetup paperSize="153" scale="200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25"/>
  <sheetViews>
    <sheetView showGridLines="0" view="pageBreakPreview" zoomScale="190" zoomScaleNormal="115" zoomScaleSheetLayoutView="190" workbookViewId="0">
      <selection activeCell="W5" sqref="W5"/>
    </sheetView>
  </sheetViews>
  <sheetFormatPr defaultColWidth="2.88671875" defaultRowHeight="12.75" customHeight="1" x14ac:dyDescent="0.2"/>
  <cols>
    <col min="1" max="1" width="4.44140625" style="32" customWidth="1"/>
    <col min="2" max="6" width="2.33203125" style="32" customWidth="1"/>
    <col min="7" max="9" width="2.33203125" style="2" customWidth="1"/>
    <col min="10" max="18" width="2.33203125" style="32" customWidth="1"/>
    <col min="19" max="33" width="2.88671875" style="32" customWidth="1"/>
    <col min="34" max="34" width="5" style="32" customWidth="1"/>
    <col min="35" max="35" width="2.88671875" style="32" customWidth="1"/>
    <col min="36" max="36" width="9.88671875" style="32" customWidth="1"/>
    <col min="37" max="37" width="5.88671875" style="32" bestFit="1" customWidth="1"/>
    <col min="38" max="38" width="7.109375" style="32" bestFit="1" customWidth="1"/>
    <col min="39" max="39" width="5.88671875" style="32" bestFit="1" customWidth="1"/>
    <col min="40" max="16384" width="2.88671875" style="32"/>
  </cols>
  <sheetData>
    <row r="1" spans="1:39" s="15" customFormat="1" ht="17.100000000000001" customHeight="1" x14ac:dyDescent="0.2">
      <c r="A1" s="257" t="s">
        <v>115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L1" s="100"/>
    </row>
    <row r="2" spans="1:39" s="28" customFormat="1" ht="12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8" t="s">
        <v>159</v>
      </c>
      <c r="R2" s="71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9" s="94" customFormat="1" ht="18.75" customHeight="1" x14ac:dyDescent="0.2">
      <c r="A3" s="385"/>
      <c r="B3" s="385"/>
      <c r="C3" s="306" t="s">
        <v>67</v>
      </c>
      <c r="D3" s="306"/>
      <c r="E3" s="306"/>
      <c r="F3" s="306"/>
      <c r="G3" s="306"/>
      <c r="H3" s="306"/>
      <c r="I3" s="385"/>
      <c r="J3" s="385"/>
      <c r="K3" s="385"/>
      <c r="L3" s="306" t="s">
        <v>66</v>
      </c>
      <c r="M3" s="306"/>
      <c r="N3" s="306"/>
      <c r="O3" s="306"/>
      <c r="P3" s="306"/>
      <c r="Q3" s="306"/>
      <c r="R3" s="267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4" spans="1:39" s="94" customFormat="1" ht="18.75" customHeight="1" x14ac:dyDescent="0.2">
      <c r="A4" s="385"/>
      <c r="B4" s="385"/>
      <c r="C4" s="306" t="s">
        <v>11</v>
      </c>
      <c r="D4" s="306"/>
      <c r="E4" s="306" t="s">
        <v>65</v>
      </c>
      <c r="F4" s="306"/>
      <c r="G4" s="306" t="s">
        <v>64</v>
      </c>
      <c r="H4" s="306"/>
      <c r="I4" s="385"/>
      <c r="J4" s="385"/>
      <c r="K4" s="385"/>
      <c r="L4" s="306" t="s">
        <v>11</v>
      </c>
      <c r="M4" s="306"/>
      <c r="N4" s="306" t="s">
        <v>65</v>
      </c>
      <c r="O4" s="306"/>
      <c r="P4" s="306" t="s">
        <v>64</v>
      </c>
      <c r="Q4" s="306"/>
      <c r="R4" s="267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M4" s="96"/>
    </row>
    <row r="5" spans="1:39" s="94" customFormat="1" ht="17.25" customHeight="1" x14ac:dyDescent="0.2">
      <c r="A5" s="305" t="s">
        <v>63</v>
      </c>
      <c r="B5" s="305"/>
      <c r="C5" s="386">
        <f>SUM(C6:D11)</f>
        <v>8942</v>
      </c>
      <c r="D5" s="386"/>
      <c r="E5" s="386">
        <f>SUM(E6:F11)</f>
        <v>8672</v>
      </c>
      <c r="F5" s="386"/>
      <c r="G5" s="386">
        <f>SUM(G6:H11)</f>
        <v>270</v>
      </c>
      <c r="H5" s="386"/>
      <c r="I5" s="390" t="s">
        <v>63</v>
      </c>
      <c r="J5" s="390"/>
      <c r="K5" s="390"/>
      <c r="L5" s="386">
        <f>SUM(L6:M11)</f>
        <v>17740</v>
      </c>
      <c r="M5" s="386"/>
      <c r="N5" s="386">
        <f>SUM(N6:O11)</f>
        <v>15726</v>
      </c>
      <c r="O5" s="386"/>
      <c r="P5" s="386">
        <f>SUM(P6:Q11)</f>
        <v>2014</v>
      </c>
      <c r="Q5" s="386"/>
      <c r="R5" s="97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M5" s="96"/>
    </row>
    <row r="6" spans="1:39" s="94" customFormat="1" ht="17.25" customHeight="1" x14ac:dyDescent="0.2">
      <c r="A6" s="306" t="s">
        <v>58</v>
      </c>
      <c r="B6" s="306"/>
      <c r="C6" s="387">
        <v>1739</v>
      </c>
      <c r="D6" s="387"/>
      <c r="E6" s="388">
        <v>1627</v>
      </c>
      <c r="F6" s="388"/>
      <c r="G6" s="388">
        <v>112</v>
      </c>
      <c r="H6" s="388"/>
      <c r="I6" s="389" t="s">
        <v>62</v>
      </c>
      <c r="J6" s="389"/>
      <c r="K6" s="389"/>
      <c r="L6" s="387">
        <v>3675</v>
      </c>
      <c r="M6" s="387"/>
      <c r="N6" s="388">
        <v>2989</v>
      </c>
      <c r="O6" s="388"/>
      <c r="P6" s="388">
        <v>686</v>
      </c>
      <c r="Q6" s="388"/>
      <c r="R6" s="265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I6" s="19"/>
    </row>
    <row r="7" spans="1:39" s="94" customFormat="1" ht="17.25" customHeight="1" x14ac:dyDescent="0.2">
      <c r="A7" s="306" t="s">
        <v>61</v>
      </c>
      <c r="B7" s="306"/>
      <c r="C7" s="387">
        <v>1202</v>
      </c>
      <c r="D7" s="387"/>
      <c r="E7" s="388">
        <v>1159</v>
      </c>
      <c r="F7" s="388"/>
      <c r="G7" s="388">
        <v>43</v>
      </c>
      <c r="H7" s="388"/>
      <c r="I7" s="389" t="s">
        <v>60</v>
      </c>
      <c r="J7" s="389"/>
      <c r="K7" s="389"/>
      <c r="L7" s="387">
        <v>2926</v>
      </c>
      <c r="M7" s="387"/>
      <c r="N7" s="388">
        <v>2673</v>
      </c>
      <c r="O7" s="388"/>
      <c r="P7" s="388">
        <v>253</v>
      </c>
      <c r="Q7" s="388"/>
      <c r="R7" s="265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</row>
    <row r="8" spans="1:39" s="94" customFormat="1" ht="17.25" customHeight="1" x14ac:dyDescent="0.2">
      <c r="A8" s="306" t="s">
        <v>59</v>
      </c>
      <c r="B8" s="306"/>
      <c r="C8" s="387">
        <v>860</v>
      </c>
      <c r="D8" s="387"/>
      <c r="E8" s="388">
        <v>846</v>
      </c>
      <c r="F8" s="388"/>
      <c r="G8" s="388">
        <v>14</v>
      </c>
      <c r="H8" s="388"/>
      <c r="I8" s="391" t="s">
        <v>61</v>
      </c>
      <c r="J8" s="392"/>
      <c r="K8" s="393"/>
      <c r="L8" s="394">
        <v>2913</v>
      </c>
      <c r="M8" s="395"/>
      <c r="N8" s="396">
        <v>2701</v>
      </c>
      <c r="O8" s="397"/>
      <c r="P8" s="396">
        <v>212</v>
      </c>
      <c r="Q8" s="397"/>
      <c r="R8" s="265"/>
      <c r="S8" s="19"/>
      <c r="T8" s="19"/>
      <c r="U8" s="398"/>
      <c r="V8" s="398"/>
      <c r="W8" s="399"/>
      <c r="X8" s="399"/>
      <c r="Y8" s="400"/>
      <c r="Z8" s="400"/>
      <c r="AA8" s="400"/>
      <c r="AB8" s="400"/>
      <c r="AC8" s="19"/>
      <c r="AD8" s="19"/>
      <c r="AE8" s="19"/>
      <c r="AF8" s="19"/>
      <c r="AG8" s="19"/>
      <c r="AH8" s="19"/>
      <c r="AI8" s="19"/>
    </row>
    <row r="9" spans="1:39" s="94" customFormat="1" ht="17.25" customHeight="1" x14ac:dyDescent="0.2">
      <c r="A9" s="306" t="s">
        <v>62</v>
      </c>
      <c r="B9" s="306"/>
      <c r="C9" s="387">
        <v>846</v>
      </c>
      <c r="D9" s="387"/>
      <c r="E9" s="388">
        <v>799</v>
      </c>
      <c r="F9" s="388"/>
      <c r="G9" s="388">
        <v>47</v>
      </c>
      <c r="H9" s="388"/>
      <c r="I9" s="389" t="s">
        <v>58</v>
      </c>
      <c r="J9" s="389"/>
      <c r="K9" s="389"/>
      <c r="L9" s="387">
        <v>2067</v>
      </c>
      <c r="M9" s="387"/>
      <c r="N9" s="388">
        <v>1752</v>
      </c>
      <c r="O9" s="388"/>
      <c r="P9" s="388">
        <v>315</v>
      </c>
      <c r="Q9" s="388"/>
      <c r="R9" s="265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</row>
    <row r="10" spans="1:39" s="94" customFormat="1" ht="17.25" customHeight="1" x14ac:dyDescent="0.2">
      <c r="A10" s="306" t="s">
        <v>57</v>
      </c>
      <c r="B10" s="306"/>
      <c r="C10" s="387">
        <v>776</v>
      </c>
      <c r="D10" s="387"/>
      <c r="E10" s="388">
        <v>768</v>
      </c>
      <c r="F10" s="388"/>
      <c r="G10" s="388">
        <v>8</v>
      </c>
      <c r="H10" s="388"/>
      <c r="I10" s="389" t="s">
        <v>57</v>
      </c>
      <c r="J10" s="389"/>
      <c r="K10" s="389"/>
      <c r="L10" s="387">
        <v>1177</v>
      </c>
      <c r="M10" s="387"/>
      <c r="N10" s="388">
        <v>1105</v>
      </c>
      <c r="O10" s="388"/>
      <c r="P10" s="388">
        <v>72</v>
      </c>
      <c r="Q10" s="388"/>
      <c r="R10" s="265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</row>
    <row r="11" spans="1:39" s="94" customFormat="1" ht="17.25" customHeight="1" x14ac:dyDescent="0.2">
      <c r="A11" s="306" t="s">
        <v>26</v>
      </c>
      <c r="B11" s="306"/>
      <c r="C11" s="387">
        <v>3519</v>
      </c>
      <c r="D11" s="387"/>
      <c r="E11" s="388">
        <v>3473</v>
      </c>
      <c r="F11" s="388"/>
      <c r="G11" s="388">
        <v>46</v>
      </c>
      <c r="H11" s="388"/>
      <c r="I11" s="389" t="s">
        <v>26</v>
      </c>
      <c r="J11" s="389"/>
      <c r="K11" s="389"/>
      <c r="L11" s="387">
        <v>4982</v>
      </c>
      <c r="M11" s="387"/>
      <c r="N11" s="388">
        <v>4506</v>
      </c>
      <c r="O11" s="388"/>
      <c r="P11" s="388">
        <v>476</v>
      </c>
      <c r="Q11" s="388"/>
      <c r="R11" s="265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</row>
    <row r="12" spans="1:39" s="94" customFormat="1" ht="12" customHeight="1" x14ac:dyDescent="0.2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254" t="s">
        <v>88</v>
      </c>
      <c r="R12" s="20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</row>
    <row r="13" spans="1:39" ht="14.25" customHeight="1" x14ac:dyDescent="0.2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9" ht="14.25" customHeight="1" x14ac:dyDescent="0.2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9" ht="14.25" customHeight="1" x14ac:dyDescent="0.2">
      <c r="A15" s="93"/>
      <c r="B15" s="93"/>
      <c r="C15" s="93"/>
      <c r="D15" s="93"/>
      <c r="E15" s="93"/>
      <c r="F15" s="93"/>
      <c r="G15" s="93"/>
      <c r="H15" s="93"/>
      <c r="I15" s="401"/>
      <c r="J15" s="401"/>
      <c r="K15" s="401"/>
      <c r="L15" s="399"/>
      <c r="M15" s="399"/>
      <c r="N15" s="400"/>
      <c r="O15" s="400"/>
      <c r="P15" s="400"/>
      <c r="Q15" s="400"/>
      <c r="R15" s="93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9" ht="12.75" customHeight="1" x14ac:dyDescent="0.2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2.75" customHeight="1" x14ac:dyDescent="0.2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2.75" customHeight="1" x14ac:dyDescent="0.2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2.75" customHeight="1" x14ac:dyDescent="0.2">
      <c r="A19" s="2"/>
      <c r="B19" s="2"/>
      <c r="C19" s="2"/>
      <c r="D19" s="2"/>
      <c r="E19" s="2"/>
      <c r="F19" s="2"/>
      <c r="J19" s="2"/>
      <c r="K19" s="2"/>
      <c r="L19" s="2"/>
      <c r="M19" s="2"/>
      <c r="N19" s="2"/>
      <c r="O19" s="2"/>
      <c r="P19" s="2"/>
      <c r="Q19" s="2"/>
      <c r="R19" s="2"/>
    </row>
    <row r="20" spans="1:35" ht="12.75" customHeight="1" x14ac:dyDescent="0.2">
      <c r="A20" s="2"/>
      <c r="B20" s="2"/>
      <c r="C20" s="2"/>
      <c r="D20" s="2"/>
      <c r="E20" s="2"/>
      <c r="F20" s="2"/>
      <c r="J20" s="2"/>
      <c r="K20" s="2"/>
      <c r="L20" s="2"/>
      <c r="M20" s="2"/>
      <c r="N20" s="2"/>
      <c r="O20" s="2"/>
      <c r="P20" s="2"/>
      <c r="Q20" s="2"/>
      <c r="R20" s="2"/>
    </row>
    <row r="21" spans="1:35" ht="12.75" customHeight="1" x14ac:dyDescent="0.2">
      <c r="A21" s="2"/>
      <c r="B21" s="2"/>
      <c r="C21" s="2"/>
      <c r="D21" s="2"/>
      <c r="E21" s="2"/>
      <c r="F21" s="2"/>
      <c r="J21" s="2"/>
      <c r="K21" s="2"/>
      <c r="L21" s="2"/>
      <c r="M21" s="2"/>
      <c r="N21" s="2"/>
      <c r="O21" s="2"/>
      <c r="P21" s="2"/>
      <c r="Q21" s="2"/>
      <c r="R21" s="2"/>
    </row>
    <row r="22" spans="1:35" ht="12.75" customHeight="1" x14ac:dyDescent="0.2">
      <c r="A22" s="2"/>
      <c r="B22" s="2"/>
      <c r="C22" s="2"/>
      <c r="D22" s="2"/>
      <c r="E22" s="2"/>
      <c r="F22" s="2"/>
      <c r="J22" s="2"/>
      <c r="K22" s="2"/>
      <c r="L22" s="2"/>
      <c r="M22" s="2"/>
      <c r="N22" s="2"/>
    </row>
    <row r="23" spans="1:35" ht="12.75" customHeight="1" x14ac:dyDescent="0.2">
      <c r="A23" s="2"/>
      <c r="B23" s="2"/>
      <c r="C23" s="2"/>
      <c r="D23" s="2"/>
      <c r="E23" s="2"/>
      <c r="F23" s="2"/>
      <c r="J23" s="2"/>
      <c r="K23" s="2"/>
      <c r="L23" s="2"/>
      <c r="M23" s="2"/>
      <c r="N23" s="2"/>
    </row>
    <row r="24" spans="1:35" ht="12.75" customHeight="1" x14ac:dyDescent="0.2">
      <c r="A24" s="2"/>
      <c r="B24" s="2"/>
      <c r="C24" s="2"/>
      <c r="D24" s="2"/>
      <c r="E24" s="2"/>
      <c r="F24" s="2"/>
      <c r="J24" s="2"/>
      <c r="K24" s="2"/>
      <c r="L24" s="2"/>
      <c r="M24" s="2"/>
      <c r="N24" s="2"/>
    </row>
    <row r="25" spans="1:35" ht="12.75" customHeight="1" x14ac:dyDescent="0.2">
      <c r="A25" s="2"/>
      <c r="B25" s="2"/>
      <c r="C25" s="2"/>
      <c r="D25" s="2"/>
      <c r="E25" s="2"/>
      <c r="F25" s="2"/>
      <c r="J25" s="2"/>
      <c r="K25" s="2"/>
      <c r="L25" s="2"/>
      <c r="M25" s="2"/>
      <c r="N25" s="2"/>
    </row>
  </sheetData>
  <mergeCells count="74">
    <mergeCell ref="I15:K15"/>
    <mergeCell ref="L15:M15"/>
    <mergeCell ref="N15:O15"/>
    <mergeCell ref="P15:Q15"/>
    <mergeCell ref="L11:M11"/>
    <mergeCell ref="L10:M10"/>
    <mergeCell ref="N10:O10"/>
    <mergeCell ref="P10:Q10"/>
    <mergeCell ref="A11:B11"/>
    <mergeCell ref="C11:D11"/>
    <mergeCell ref="E11:F11"/>
    <mergeCell ref="G11:H11"/>
    <mergeCell ref="I11:K11"/>
    <mergeCell ref="N11:O11"/>
    <mergeCell ref="P11:Q11"/>
    <mergeCell ref="A10:B10"/>
    <mergeCell ref="C10:D10"/>
    <mergeCell ref="E10:F10"/>
    <mergeCell ref="G10:H10"/>
    <mergeCell ref="I10:K10"/>
    <mergeCell ref="U8:V8"/>
    <mergeCell ref="W8:X8"/>
    <mergeCell ref="Y8:Z8"/>
    <mergeCell ref="AA8:AB8"/>
    <mergeCell ref="A9:B9"/>
    <mergeCell ref="C9:D9"/>
    <mergeCell ref="E9:F9"/>
    <mergeCell ref="G9:H9"/>
    <mergeCell ref="I9:K9"/>
    <mergeCell ref="L9:M9"/>
    <mergeCell ref="N9:O9"/>
    <mergeCell ref="P9:Q9"/>
    <mergeCell ref="N7:O7"/>
    <mergeCell ref="P7:Q7"/>
    <mergeCell ref="A8:B8"/>
    <mergeCell ref="C8:D8"/>
    <mergeCell ref="E8:F8"/>
    <mergeCell ref="G8:H8"/>
    <mergeCell ref="I8:K8"/>
    <mergeCell ref="L8:M8"/>
    <mergeCell ref="N8:O8"/>
    <mergeCell ref="P8:Q8"/>
    <mergeCell ref="A7:B7"/>
    <mergeCell ref="C7:D7"/>
    <mergeCell ref="E7:F7"/>
    <mergeCell ref="G7:H7"/>
    <mergeCell ref="I7:K7"/>
    <mergeCell ref="L7:M7"/>
    <mergeCell ref="N5:O5"/>
    <mergeCell ref="P5:Q5"/>
    <mergeCell ref="A6:B6"/>
    <mergeCell ref="C6:D6"/>
    <mergeCell ref="E6:F6"/>
    <mergeCell ref="G6:H6"/>
    <mergeCell ref="I6:K6"/>
    <mergeCell ref="L6:M6"/>
    <mergeCell ref="N6:O6"/>
    <mergeCell ref="P6:Q6"/>
    <mergeCell ref="A5:B5"/>
    <mergeCell ref="C5:D5"/>
    <mergeCell ref="E5:F5"/>
    <mergeCell ref="G5:H5"/>
    <mergeCell ref="I5:K5"/>
    <mergeCell ref="L5:M5"/>
    <mergeCell ref="A3:B4"/>
    <mergeCell ref="C3:H3"/>
    <mergeCell ref="I3:K4"/>
    <mergeCell ref="L3:Q3"/>
    <mergeCell ref="C4:D4"/>
    <mergeCell ref="E4:F4"/>
    <mergeCell ref="G4:H4"/>
    <mergeCell ref="L4:M4"/>
    <mergeCell ref="N4:O4"/>
    <mergeCell ref="P4:Q4"/>
  </mergeCells>
  <phoneticPr fontId="2"/>
  <pageMargins left="0.31496062992125984" right="0.31496062992125984" top="0.39370078740157483" bottom="0.39370078740157483" header="0.31496062992125984" footer="0.31496062992125984"/>
  <pageSetup paperSize="153" scale="20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10</vt:i4>
      </vt:variant>
    </vt:vector>
  </HeadingPairs>
  <TitlesOfParts>
    <vt:vector size="24" baseType="lpstr">
      <vt:lpstr>01-1</vt:lpstr>
      <vt:lpstr>01-2</vt:lpstr>
      <vt:lpstr>02</vt:lpstr>
      <vt:lpstr>03</vt:lpstr>
      <vt:lpstr>04</vt:lpstr>
      <vt:lpstr>05</vt:lpstr>
      <vt:lpstr>06</vt:lpstr>
      <vt:lpstr>07</vt:lpstr>
      <vt:lpstr>08</vt:lpstr>
      <vt:lpstr>09.10.11</vt:lpstr>
      <vt:lpstr>12</vt:lpstr>
      <vt:lpstr>13.14</vt:lpstr>
      <vt:lpstr>15-1</vt:lpstr>
      <vt:lpstr>15-2</vt:lpstr>
      <vt:lpstr>'01-1'!Print_Area</vt:lpstr>
      <vt:lpstr>'01-2'!Print_Area</vt:lpstr>
      <vt:lpstr>'03'!Print_Area</vt:lpstr>
      <vt:lpstr>'04'!Print_Area</vt:lpstr>
      <vt:lpstr>'06'!Print_Area</vt:lpstr>
      <vt:lpstr>'09.10.11'!Print_Area</vt:lpstr>
      <vt:lpstr>'12'!Print_Area</vt:lpstr>
      <vt:lpstr>'13.14'!Print_Area</vt:lpstr>
      <vt:lpstr>'15-1'!Print_Area</vt:lpstr>
      <vt:lpstr>'15-2'!Print_Area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2021-12-24T05:44:02Z</dcterms:created>
  <dcterms:modified xsi:type="dcterms:W3CDTF">2021-12-24T07:37:14Z</dcterms:modified>
</cp:coreProperties>
</file>