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11.xml" ContentType="application/vnd.openxmlformats-officedocument.drawingml.chartshapes+xml"/>
  <Override PartName="/xl/charts/chart4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.113\12住民自治課\02_広聴広報係\01_広報統計係\③統計\③ひがしうらのすがた\④HP掲載\R4すがたHP用\excelUP用\令和4年度版ひがしうらのすがた_エクセル形式\"/>
    </mc:Choice>
  </mc:AlternateContent>
  <bookViews>
    <workbookView xWindow="360" yWindow="348" windowWidth="21840" windowHeight="13716" tabRatio="791" firstSheet="2" activeTab="2"/>
  </bookViews>
  <sheets>
    <sheet name="01-1" sheetId="1" r:id="rId1"/>
    <sheet name="01-2" sheetId="2" r:id="rId2"/>
    <sheet name="02" sheetId="13" r:id="rId3"/>
    <sheet name="03" sheetId="16" r:id="rId4"/>
    <sheet name="04" sheetId="4" r:id="rId5"/>
    <sheet name="05" sheetId="5" r:id="rId6"/>
    <sheet name="06" sheetId="18" r:id="rId7"/>
    <sheet name="07" sheetId="6" r:id="rId8"/>
    <sheet name="08" sheetId="19" r:id="rId9"/>
    <sheet name="09.10.11" sheetId="20" r:id="rId10"/>
    <sheet name="12" sheetId="21" r:id="rId11"/>
    <sheet name="13.14" sheetId="22" r:id="rId12"/>
    <sheet name="15-1" sheetId="23" r:id="rId13"/>
    <sheet name="15-2" sheetId="24" r:id="rId14"/>
  </sheets>
  <definedNames>
    <definedName name="_xlnm.Print_Area" localSheetId="0">'01-1'!$A$1:$H$12</definedName>
    <definedName name="_xlnm.Print_Area" localSheetId="11">'13.14'!$A$1:$Z$45</definedName>
    <definedName name="_xlnm.Print_Area" localSheetId="12">'15-1'!$A$1:$AH$32</definedName>
    <definedName name="_xlnm.Print_Area" localSheetId="13">'15-2'!$A$1:$AH$17</definedName>
  </definedNames>
  <calcPr calcId="152511"/>
</workbook>
</file>

<file path=xl/calcChain.xml><?xml version="1.0" encoding="utf-8"?>
<calcChain xmlns="http://schemas.openxmlformats.org/spreadsheetml/2006/main">
  <c r="G10" i="23" l="1"/>
  <c r="E10" i="23"/>
  <c r="K9" i="22" l="1"/>
  <c r="J20" i="22"/>
  <c r="K20" i="22"/>
  <c r="J13" i="22"/>
  <c r="K13" i="22"/>
  <c r="I20" i="22"/>
  <c r="I13" i="22"/>
  <c r="J9" i="22"/>
  <c r="I9" i="22"/>
  <c r="H19" i="2" l="1"/>
  <c r="G19" i="2"/>
  <c r="D19" i="2"/>
  <c r="G11" i="1" l="1"/>
  <c r="H11" i="1"/>
  <c r="F11" i="1"/>
  <c r="C5" i="24" l="1"/>
  <c r="G9" i="23"/>
  <c r="E9" i="23"/>
  <c r="AG37" i="22"/>
  <c r="AG36" i="22"/>
  <c r="AF37" i="22"/>
  <c r="AE37" i="22"/>
  <c r="AD37" i="22"/>
  <c r="AF36" i="22"/>
  <c r="AE36" i="22"/>
  <c r="AD36" i="22"/>
  <c r="AH27" i="22"/>
  <c r="AH28" i="22"/>
  <c r="AH29" i="22"/>
  <c r="AH30" i="22"/>
  <c r="AH31" i="22"/>
  <c r="AH32" i="22"/>
  <c r="AH33" i="22"/>
  <c r="AH34" i="22"/>
  <c r="AH35" i="22"/>
  <c r="I5" i="22"/>
  <c r="H5" i="22"/>
  <c r="G5" i="22"/>
  <c r="F5" i="22"/>
  <c r="K5" i="20"/>
  <c r="J5" i="20"/>
  <c r="I5" i="20"/>
  <c r="H5" i="20"/>
  <c r="S15" i="18"/>
  <c r="S16" i="18"/>
  <c r="S17" i="18"/>
  <c r="S14" i="18"/>
  <c r="O28" i="5"/>
  <c r="O24" i="5"/>
  <c r="O20" i="5"/>
  <c r="O16" i="5"/>
  <c r="O32" i="5"/>
  <c r="O12" i="5"/>
  <c r="M8" i="5"/>
  <c r="M7" i="5"/>
  <c r="M6" i="5"/>
  <c r="M5" i="5"/>
  <c r="G4" i="4"/>
  <c r="F5" i="4"/>
  <c r="F4" i="4"/>
  <c r="F4" i="16"/>
  <c r="E4" i="16"/>
  <c r="C10" i="1"/>
  <c r="P5" i="24" l="1"/>
  <c r="N5" i="24"/>
  <c r="L5" i="24"/>
  <c r="G5" i="24"/>
  <c r="E5" i="24"/>
  <c r="G8" i="23"/>
  <c r="E8" i="23"/>
  <c r="G7" i="23"/>
  <c r="E7" i="23"/>
  <c r="G6" i="23"/>
  <c r="E6" i="23"/>
  <c r="G5" i="23"/>
  <c r="E5" i="23"/>
  <c r="AH37" i="22"/>
  <c r="K5" i="22"/>
  <c r="J5" i="22"/>
  <c r="E5" i="22"/>
  <c r="D5" i="22"/>
  <c r="C5" i="22"/>
  <c r="E26" i="20"/>
  <c r="E25" i="20"/>
  <c r="B25" i="20"/>
  <c r="E24" i="20"/>
  <c r="B24" i="20"/>
  <c r="E23" i="20"/>
  <c r="B23" i="20"/>
  <c r="E22" i="20"/>
  <c r="B22" i="20"/>
  <c r="E21" i="20"/>
  <c r="B21" i="20"/>
  <c r="E20" i="20"/>
  <c r="B20" i="20"/>
  <c r="E19" i="20"/>
  <c r="B19" i="20"/>
  <c r="E18" i="20"/>
  <c r="B18" i="20"/>
  <c r="E17" i="20"/>
  <c r="B17" i="20"/>
  <c r="E16" i="20"/>
  <c r="B16" i="20"/>
  <c r="E15" i="20"/>
  <c r="B15" i="20"/>
  <c r="E14" i="20"/>
  <c r="B14" i="20"/>
  <c r="E13" i="20"/>
  <c r="B13" i="20"/>
  <c r="E12" i="20"/>
  <c r="B12" i="20"/>
  <c r="E11" i="20"/>
  <c r="B11" i="20"/>
  <c r="E10" i="20"/>
  <c r="B10" i="20"/>
  <c r="E9" i="20"/>
  <c r="B9" i="20"/>
  <c r="E8" i="20"/>
  <c r="B8" i="20"/>
  <c r="E7" i="20"/>
  <c r="B7" i="20"/>
  <c r="E6" i="20"/>
  <c r="B6" i="20"/>
  <c r="M5" i="20"/>
  <c r="L5" i="20"/>
  <c r="G5" i="20"/>
  <c r="F5" i="20"/>
  <c r="D5" i="20"/>
  <c r="C5" i="20"/>
  <c r="E5" i="20" l="1"/>
  <c r="B5" i="20"/>
  <c r="AH36" i="22" l="1"/>
  <c r="O5" i="5"/>
  <c r="T14" i="18" s="1"/>
  <c r="K8" i="5"/>
  <c r="R17" i="18" s="1"/>
  <c r="K7" i="5"/>
  <c r="R16" i="18" s="1"/>
  <c r="K6" i="5"/>
  <c r="R15" i="18" s="1"/>
  <c r="K5" i="5"/>
  <c r="R14" i="18" s="1"/>
  <c r="I32" i="5"/>
  <c r="I28" i="5"/>
  <c r="I24" i="5"/>
  <c r="I20" i="5"/>
  <c r="I16" i="5"/>
  <c r="I12" i="5"/>
  <c r="I7" i="5"/>
  <c r="Q16" i="18" s="1"/>
  <c r="I6" i="5"/>
  <c r="Q15" i="18" s="1"/>
  <c r="I5" i="5"/>
  <c r="Q14" i="18" s="1"/>
  <c r="G5" i="4"/>
  <c r="E5" i="4"/>
  <c r="E4" i="4"/>
  <c r="D4" i="16"/>
  <c r="I8" i="5" l="1"/>
  <c r="Q17" i="18" s="1"/>
  <c r="Z10" i="18"/>
  <c r="Z9" i="18"/>
  <c r="Z8" i="18"/>
  <c r="Z7" i="18"/>
  <c r="Z6" i="18"/>
  <c r="Z5" i="18"/>
  <c r="X10" i="18"/>
  <c r="X9" i="18"/>
  <c r="X8" i="18"/>
  <c r="X7" i="18"/>
  <c r="X6" i="18"/>
  <c r="X5" i="18"/>
  <c r="W10" i="18"/>
  <c r="W9" i="18"/>
  <c r="W8" i="18"/>
  <c r="W7" i="18"/>
  <c r="W6" i="18"/>
  <c r="W5" i="18"/>
  <c r="G5" i="5"/>
  <c r="P14" i="18" s="1"/>
  <c r="Y9" i="18" l="1"/>
  <c r="Y10" i="18"/>
  <c r="Y6" i="18"/>
  <c r="Y5" i="18"/>
  <c r="Y7" i="18"/>
  <c r="Y8" i="18"/>
  <c r="O7" i="5" l="1"/>
  <c r="T16" i="18" s="1"/>
  <c r="O6" i="5"/>
  <c r="T15" i="18" s="1"/>
  <c r="C9" i="1"/>
  <c r="C8" i="1"/>
  <c r="G32" i="5" l="1"/>
  <c r="G28" i="5"/>
  <c r="G24" i="5"/>
  <c r="G20" i="5"/>
  <c r="G16" i="5"/>
  <c r="G12" i="5"/>
  <c r="G7" i="5"/>
  <c r="P16" i="18" s="1"/>
  <c r="G6" i="5"/>
  <c r="P15" i="18" s="1"/>
  <c r="D4" i="4"/>
  <c r="C5" i="4"/>
  <c r="C4" i="4"/>
  <c r="C4" i="16"/>
  <c r="B4" i="16"/>
  <c r="G8" i="5" l="1"/>
  <c r="P17" i="18" s="1"/>
  <c r="C7" i="1"/>
  <c r="O8" i="5" l="1"/>
  <c r="T17" i="18" s="1"/>
  <c r="E32" i="5"/>
  <c r="E28" i="5"/>
  <c r="E24" i="5"/>
  <c r="E20" i="5"/>
  <c r="E16" i="5"/>
  <c r="E12" i="5"/>
  <c r="E7" i="5"/>
  <c r="O16" i="18" s="1"/>
  <c r="E6" i="5"/>
  <c r="O15" i="18" s="1"/>
  <c r="E5" i="5"/>
  <c r="O14" i="18" s="1"/>
  <c r="E8" i="5" l="1"/>
  <c r="O17" i="18" s="1"/>
  <c r="C32" i="5" l="1"/>
  <c r="C28" i="5"/>
  <c r="C24" i="5"/>
  <c r="C20" i="5"/>
  <c r="C16" i="5"/>
  <c r="C12" i="5"/>
  <c r="C7" i="5"/>
  <c r="N16" i="18" s="1"/>
  <c r="C6" i="5"/>
  <c r="N15" i="18" s="1"/>
  <c r="C5" i="5"/>
  <c r="N14" i="18" s="1"/>
  <c r="C8" i="5" l="1"/>
  <c r="N17" i="18" s="1"/>
  <c r="C21" i="6"/>
  <c r="H21" i="6" s="1"/>
  <c r="C20" i="6"/>
  <c r="C19" i="6"/>
  <c r="C18" i="6"/>
  <c r="H18" i="6" s="1"/>
  <c r="C17" i="6"/>
  <c r="H17" i="6" s="1"/>
  <c r="C16" i="6"/>
  <c r="H16" i="6" s="1"/>
  <c r="C15" i="6"/>
  <c r="H15" i="6" s="1"/>
  <c r="C14" i="6"/>
  <c r="H14" i="6" s="1"/>
  <c r="C13" i="6"/>
  <c r="H13" i="6" s="1"/>
  <c r="C12" i="6"/>
  <c r="H12" i="6" s="1"/>
  <c r="C11" i="6"/>
  <c r="H11" i="6" s="1"/>
  <c r="C10" i="6"/>
  <c r="C9" i="6"/>
  <c r="H9" i="6" s="1"/>
  <c r="C8" i="6"/>
  <c r="H8" i="6" s="1"/>
  <c r="C7" i="6"/>
  <c r="H7" i="6" s="1"/>
  <c r="F11" i="6" l="1"/>
  <c r="G11" i="6" s="1"/>
  <c r="F9" i="6"/>
  <c r="G9" i="6" s="1"/>
  <c r="F15" i="6"/>
  <c r="G15" i="6" s="1"/>
  <c r="H19" i="6"/>
  <c r="F13" i="6"/>
  <c r="G13" i="6" s="1"/>
  <c r="F17" i="6"/>
  <c r="G17" i="6" s="1"/>
  <c r="H20" i="6"/>
  <c r="F20" i="6"/>
  <c r="G20" i="6" s="1"/>
  <c r="F18" i="6"/>
  <c r="G18" i="6"/>
  <c r="F12" i="6"/>
  <c r="G12" i="6" s="1"/>
  <c r="F14" i="6"/>
  <c r="G14" i="6"/>
  <c r="F8" i="6"/>
  <c r="G8" i="6" s="1"/>
  <c r="F16" i="6"/>
  <c r="G16" i="6" s="1"/>
</calcChain>
</file>

<file path=xl/comments1.xml><?xml version="1.0" encoding="utf-8"?>
<comments xmlns="http://schemas.openxmlformats.org/spreadsheetml/2006/main">
  <authors>
    <author>m000841-ujita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町の面積が途中変わっているので、計算式は入れていません。</t>
        </r>
      </text>
    </comment>
  </commentList>
</comments>
</file>

<file path=xl/comments2.xml><?xml version="1.0" encoding="utf-8"?>
<comments xmlns="http://schemas.openxmlformats.org/spreadsheetml/2006/main">
  <authors>
    <author>m000841-ujita</author>
  </authors>
  <commentList>
    <comment ref="M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MS　P明朝　8P　右寄せ</t>
        </r>
      </text>
    </comment>
    <comment ref="T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MS　P明朝　8P　右寄せ</t>
        </r>
      </text>
    </comment>
  </commentList>
</comments>
</file>

<file path=xl/comments3.xml><?xml version="1.0" encoding="utf-8"?>
<comments xmlns="http://schemas.openxmlformats.org/spreadsheetml/2006/main">
  <authors>
    <author>m000841-ujita</author>
  </authors>
  <commentList>
    <comment ref="Z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MS　P明朝　8P　右寄せ</t>
        </r>
      </text>
    </comment>
  </commentList>
</comments>
</file>

<file path=xl/sharedStrings.xml><?xml version="1.0" encoding="utf-8"?>
<sst xmlns="http://schemas.openxmlformats.org/spreadsheetml/2006/main" count="368" uniqueCount="199">
  <si>
    <t>藤江</t>
    <rPh sb="0" eb="2">
      <t>フジエ</t>
    </rPh>
    <phoneticPr fontId="2"/>
  </si>
  <si>
    <t>生路</t>
    <rPh sb="0" eb="2">
      <t>イクジ</t>
    </rPh>
    <phoneticPr fontId="2"/>
  </si>
  <si>
    <t>石浜</t>
    <rPh sb="0" eb="2">
      <t>イシハマ</t>
    </rPh>
    <phoneticPr fontId="2"/>
  </si>
  <si>
    <t>緒川
新田</t>
    <rPh sb="0" eb="2">
      <t>オガワ</t>
    </rPh>
    <rPh sb="3" eb="5">
      <t>シンデン</t>
    </rPh>
    <phoneticPr fontId="2"/>
  </si>
  <si>
    <t>緒川</t>
    <rPh sb="0" eb="2">
      <t>オガワ</t>
    </rPh>
    <phoneticPr fontId="2"/>
  </si>
  <si>
    <t>森岡</t>
    <rPh sb="0" eb="2">
      <t>モリオカ</t>
    </rPh>
    <phoneticPr fontId="2"/>
  </si>
  <si>
    <t>総数</t>
    <rPh sb="0" eb="2">
      <t>ソウスウ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</si>
  <si>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</si>
  <si>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増加
人口</t>
    <rPh sb="0" eb="2">
      <t>ゾウカ</t>
    </rPh>
    <rPh sb="3" eb="5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</si>
  <si>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</si>
  <si>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</si>
  <si>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</si>
  <si>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対前年</t>
    <rPh sb="0" eb="1">
      <t>タイ</t>
    </rPh>
    <rPh sb="1" eb="3">
      <t>ゼンネン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</si>
  <si>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</si>
  <si>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</si>
  <si>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　人　口</t>
    <rPh sb="1" eb="2">
      <t>ヒト</t>
    </rPh>
    <rPh sb="3" eb="4">
      <t>クチ</t>
    </rPh>
    <phoneticPr fontId="2"/>
  </si>
  <si>
    <t>差引</t>
    <rPh sb="0" eb="2">
      <t>サシヒキ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</si>
  <si>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</si>
  <si>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</si>
  <si>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</si>
  <si>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</si>
  <si>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人口
増加</t>
    <rPh sb="0" eb="2">
      <t>ジンコウ</t>
    </rPh>
    <rPh sb="3" eb="5">
      <t>ゾウカ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</si>
  <si>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</si>
  <si>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</si>
  <si>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人口動態</t>
    <rPh sb="0" eb="2">
      <t>ジンコウ</t>
    </rPh>
    <rPh sb="2" eb="4">
      <t>ドウタイ</t>
    </rPh>
    <phoneticPr fontId="2"/>
  </si>
  <si>
    <t>資料：住民課</t>
    <rPh sb="0" eb="2">
      <t>シリョウ</t>
    </rPh>
    <rPh sb="3" eb="5">
      <t>ジュウミン</t>
    </rPh>
    <rPh sb="5" eb="6">
      <t>カ</t>
    </rPh>
    <phoneticPr fontId="2"/>
  </si>
  <si>
    <t>その他</t>
    <rPh sb="2" eb="3">
      <t>タ</t>
    </rPh>
    <phoneticPr fontId="2"/>
  </si>
  <si>
    <t>訂正･更正</t>
    <rPh sb="0" eb="2">
      <t>テイセイ</t>
    </rPh>
    <rPh sb="3" eb="5">
      <t>コウセイ</t>
    </rPh>
    <phoneticPr fontId="2"/>
  </si>
  <si>
    <t>転籍</t>
    <rPh sb="0" eb="2">
      <t>テンセキ</t>
    </rPh>
    <phoneticPr fontId="2"/>
  </si>
  <si>
    <t>氏名の変更</t>
    <rPh sb="0" eb="2">
      <t>シメイ</t>
    </rPh>
    <rPh sb="3" eb="5">
      <t>ヘンコウ</t>
    </rPh>
    <phoneticPr fontId="2"/>
  </si>
  <si>
    <t>養子離縁</t>
    <rPh sb="0" eb="2">
      <t>ヨウシ</t>
    </rPh>
    <rPh sb="2" eb="4">
      <t>リエン</t>
    </rPh>
    <phoneticPr fontId="2"/>
  </si>
  <si>
    <t>養子縁組</t>
    <rPh sb="0" eb="2">
      <t>ヨウシ</t>
    </rPh>
    <rPh sb="2" eb="4">
      <t>エングミ</t>
    </rPh>
    <phoneticPr fontId="2"/>
  </si>
  <si>
    <t>分籍</t>
    <rPh sb="0" eb="1">
      <t>ブン</t>
    </rPh>
    <rPh sb="1" eb="2">
      <t>セキ</t>
    </rPh>
    <phoneticPr fontId="2"/>
  </si>
  <si>
    <t>入籍</t>
    <rPh sb="0" eb="2">
      <t>ニュウセキ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</si>
  <si>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</si>
  <si>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</si>
  <si>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戸籍関係届出件数</t>
    <rPh sb="0" eb="2">
      <t>コセキ</t>
    </rPh>
    <rPh sb="2" eb="4">
      <t>カンケイ</t>
    </rPh>
    <rPh sb="4" eb="6">
      <t>トドケデ</t>
    </rPh>
    <rPh sb="6" eb="8">
      <t>ケンスウ</t>
    </rPh>
    <phoneticPr fontId="2"/>
  </si>
  <si>
    <t>世帯数</t>
    <rPh sb="0" eb="2">
      <t>セタイ</t>
    </rPh>
    <rPh sb="2" eb="3">
      <t>スウ</t>
    </rPh>
    <phoneticPr fontId="2"/>
  </si>
  <si>
    <t>各年度末現在</t>
    <rPh sb="0" eb="4">
      <t>カクネンドマツ</t>
    </rPh>
    <rPh sb="4" eb="6">
      <t>ゲンザイ</t>
    </rPh>
    <phoneticPr fontId="2"/>
  </si>
  <si>
    <t>世帯</t>
    <rPh sb="0" eb="2">
      <t>セタイ</t>
    </rPh>
    <phoneticPr fontId="2"/>
  </si>
  <si>
    <t>緒川新田</t>
    <rPh sb="0" eb="2">
      <t>オガワ</t>
    </rPh>
    <rPh sb="2" eb="4">
      <t>シンデン</t>
    </rPh>
    <phoneticPr fontId="2"/>
  </si>
  <si>
    <t>人　　口</t>
    <rPh sb="0" eb="1">
      <t>ヒト</t>
    </rPh>
    <rPh sb="3" eb="4">
      <t>クチ</t>
    </rPh>
    <phoneticPr fontId="2"/>
  </si>
  <si>
    <t>調査年</t>
    <rPh sb="0" eb="2">
      <t>チョウサ</t>
    </rPh>
    <rPh sb="2" eb="3">
      <t>ネン</t>
    </rPh>
    <phoneticPr fontId="2"/>
  </si>
  <si>
    <t>国勢調査による人口・世帯数</t>
    <rPh sb="0" eb="2">
      <t>コクセイ</t>
    </rPh>
    <rPh sb="2" eb="4">
      <t>チョウサ</t>
    </rPh>
    <rPh sb="7" eb="9">
      <t>ジンコウ</t>
    </rPh>
    <rPh sb="10" eb="13">
      <t>セタイスウ</t>
    </rPh>
    <phoneticPr fontId="2"/>
  </si>
  <si>
    <t>-</t>
    <phoneticPr fontId="2"/>
  </si>
  <si>
    <t>不詳</t>
    <rPh sb="0" eb="2">
      <t>フショウ</t>
    </rPh>
    <phoneticPr fontId="2"/>
  </si>
  <si>
    <t>5～9</t>
    <phoneticPr fontId="2"/>
  </si>
  <si>
    <t>25～29</t>
    <phoneticPr fontId="2"/>
  </si>
  <si>
    <t>30～34</t>
    <phoneticPr fontId="2"/>
  </si>
  <si>
    <t>85～89</t>
    <phoneticPr fontId="2"/>
  </si>
  <si>
    <t>区分</t>
    <rPh sb="0" eb="2">
      <t>クブン</t>
    </rPh>
    <phoneticPr fontId="2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</si>
  <si>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</si>
  <si>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率（％）</t>
    <rPh sb="0" eb="1">
      <t>リツ</t>
    </rPh>
    <phoneticPr fontId="2"/>
  </si>
  <si>
    <t>実数</t>
    <rPh sb="0" eb="2">
      <t>ジッスウ</t>
    </rPh>
    <phoneticPr fontId="2"/>
  </si>
  <si>
    <t>増　　　減</t>
    <rPh sb="0" eb="1">
      <t>ゾウ</t>
    </rPh>
    <rPh sb="4" eb="5">
      <t>ゲン</t>
    </rPh>
    <phoneticPr fontId="2"/>
  </si>
  <si>
    <t>人　　　口</t>
    <rPh sb="0" eb="1">
      <t>ヒト</t>
    </rPh>
    <rPh sb="4" eb="5">
      <t>クチ</t>
    </rPh>
    <phoneticPr fontId="2"/>
  </si>
  <si>
    <t>人口集中地区（ＤＩＤ）</t>
    <rPh sb="0" eb="2">
      <t>ジンコウ</t>
    </rPh>
    <rPh sb="2" eb="4">
      <t>シュウチュウ</t>
    </rPh>
    <rPh sb="4" eb="6">
      <t>チク</t>
    </rPh>
    <phoneticPr fontId="2"/>
  </si>
  <si>
    <t>東海市</t>
    <rPh sb="0" eb="2">
      <t>トウカイ</t>
    </rPh>
    <rPh sb="2" eb="3">
      <t>シ</t>
    </rPh>
    <phoneticPr fontId="2"/>
  </si>
  <si>
    <t>半田市</t>
    <rPh sb="0" eb="3">
      <t>ハンダシ</t>
    </rPh>
    <phoneticPr fontId="2"/>
  </si>
  <si>
    <t>刈谷市</t>
    <rPh sb="0" eb="2">
      <t>カリヤ</t>
    </rPh>
    <rPh sb="2" eb="3">
      <t>シ</t>
    </rPh>
    <phoneticPr fontId="2"/>
  </si>
  <si>
    <t>刈谷市</t>
    <rPh sb="0" eb="3">
      <t>カリヤシ</t>
    </rPh>
    <phoneticPr fontId="2"/>
  </si>
  <si>
    <t>大府市</t>
    <rPh sb="0" eb="3">
      <t>オオブシ</t>
    </rPh>
    <phoneticPr fontId="2"/>
  </si>
  <si>
    <t>名古屋市</t>
    <rPh sb="0" eb="4">
      <t>ナゴヤシ</t>
    </rPh>
    <phoneticPr fontId="2"/>
  </si>
  <si>
    <t>総　数</t>
    <rPh sb="0" eb="1">
      <t>フサ</t>
    </rPh>
    <rPh sb="2" eb="3">
      <t>カズ</t>
    </rPh>
    <phoneticPr fontId="2"/>
  </si>
  <si>
    <t>通学</t>
    <rPh sb="0" eb="2">
      <t>ツウガク</t>
    </rPh>
    <phoneticPr fontId="2"/>
  </si>
  <si>
    <t>通勤</t>
    <rPh sb="0" eb="2">
      <t>ツウキン</t>
    </rPh>
    <phoneticPr fontId="2"/>
  </si>
  <si>
    <t>流出人口</t>
    <rPh sb="0" eb="2">
      <t>リュウシュツ</t>
    </rPh>
    <rPh sb="2" eb="4">
      <t>ジンコウ</t>
    </rPh>
    <phoneticPr fontId="2"/>
  </si>
  <si>
    <t>流入人口</t>
    <rPh sb="0" eb="2">
      <t>リュウニュウ</t>
    </rPh>
    <rPh sb="2" eb="4">
      <t>ジンコウ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</si>
  <si>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</si>
  <si>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合　　計</t>
    <rPh sb="0" eb="1">
      <t>ゴウ</t>
    </rPh>
    <rPh sb="3" eb="4">
      <t>ケイ</t>
    </rPh>
    <phoneticPr fontId="2"/>
  </si>
  <si>
    <t>公　　務</t>
    <rPh sb="0" eb="1">
      <t>オオヤケ</t>
    </rPh>
    <rPh sb="3" eb="4">
      <t>ツトム</t>
    </rPh>
    <phoneticPr fontId="2"/>
  </si>
  <si>
    <t>サービス業</t>
    <rPh sb="4" eb="5">
      <t>ギョウ</t>
    </rPh>
    <phoneticPr fontId="2"/>
  </si>
  <si>
    <t>金融･保険
･不動産業</t>
    <rPh sb="0" eb="2">
      <t>キンユウ</t>
    </rPh>
    <rPh sb="3" eb="5">
      <t>ホケン</t>
    </rPh>
    <rPh sb="7" eb="10">
      <t>フドウサン</t>
    </rPh>
    <rPh sb="10" eb="11">
      <t>ギョウ</t>
    </rPh>
    <phoneticPr fontId="2"/>
  </si>
  <si>
    <t>卸売
･小売業</t>
    <rPh sb="0" eb="2">
      <t>オロシウリ</t>
    </rPh>
    <rPh sb="4" eb="7">
      <t>コウリギョウ</t>
    </rPh>
    <phoneticPr fontId="2"/>
  </si>
  <si>
    <t>第三次産業</t>
    <rPh sb="0" eb="3">
      <t>ダイサンジ</t>
    </rPh>
    <rPh sb="3" eb="5">
      <t>サンギョウ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</si>
  <si>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</si>
  <si>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</si>
  <si>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鉱　　業</t>
    <rPh sb="0" eb="1">
      <t>コウ</t>
    </rPh>
    <rPh sb="3" eb="4">
      <t>ギョウ</t>
    </rPh>
    <phoneticPr fontId="2"/>
  </si>
  <si>
    <t>第二次産業</t>
    <rPh sb="0" eb="1">
      <t>ダイ</t>
    </rPh>
    <rPh sb="1" eb="3">
      <t>ニジ</t>
    </rPh>
    <rPh sb="3" eb="5">
      <t>サンギョウ</t>
    </rPh>
    <phoneticPr fontId="2"/>
  </si>
  <si>
    <t>林　　業</t>
    <rPh sb="0" eb="1">
      <t>ハヤシ</t>
    </rPh>
    <rPh sb="3" eb="4">
      <t>ギョウ</t>
    </rPh>
    <phoneticPr fontId="2"/>
  </si>
  <si>
    <t>農　　業</t>
    <rPh sb="0" eb="1">
      <t>ノウ</t>
    </rPh>
    <rPh sb="3" eb="4">
      <t>ギョウ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</si>
  <si>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</si>
  <si>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総　　数</t>
    <rPh sb="0" eb="1">
      <t>フサ</t>
    </rPh>
    <rPh sb="3" eb="4">
      <t>カズ</t>
    </rPh>
    <phoneticPr fontId="2"/>
  </si>
  <si>
    <t>確認</t>
    <rPh sb="0" eb="2">
      <t>カクニン</t>
    </rPh>
    <phoneticPr fontId="2"/>
  </si>
  <si>
    <t>分類不能</t>
    <rPh sb="0" eb="2">
      <t>ブンルイ</t>
    </rPh>
    <rPh sb="2" eb="4">
      <t>フノウ</t>
    </rPh>
    <phoneticPr fontId="2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</si>
  <si>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</si>
  <si>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５年ごとの調査</t>
    <rPh sb="1" eb="2">
      <t>ネン</t>
    </rPh>
    <rPh sb="5" eb="7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</si>
  <si>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rPh sb="9" eb="10">
      <t>ネン</t>
    </rPh>
    <rPh sb="13" eb="15">
      <t>チョウサ</t>
    </rPh>
    <phoneticPr fontId="2"/>
  </si>
  <si>
    <t>資料：国勢調査（５年ごとの調査）</t>
    <rPh sb="0" eb="2">
      <t>シリョウ</t>
    </rPh>
    <rPh sb="3" eb="5">
      <t>コクセイ</t>
    </rPh>
    <rPh sb="5" eb="7">
      <t>チョウサ</t>
    </rPh>
    <phoneticPr fontId="2"/>
  </si>
  <si>
    <t>人口･世帯数</t>
    <rPh sb="0" eb="2">
      <t>ジンコウ</t>
    </rPh>
    <rPh sb="3" eb="5">
      <t>セタイ</t>
    </rPh>
    <rPh sb="5" eb="6">
      <t>スウ</t>
    </rPh>
    <phoneticPr fontId="2"/>
  </si>
  <si>
    <t>外国人地区別人口･世帯数</t>
    <rPh sb="0" eb="2">
      <t>ガイコク</t>
    </rPh>
    <rPh sb="2" eb="3">
      <t>ジン</t>
    </rPh>
    <rPh sb="3" eb="5">
      <t>チク</t>
    </rPh>
    <rPh sb="5" eb="6">
      <t>ベツ</t>
    </rPh>
    <rPh sb="6" eb="8">
      <t>ジンコウ</t>
    </rPh>
    <rPh sb="9" eb="12">
      <t>セタイスウ</t>
    </rPh>
    <phoneticPr fontId="2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</si>
  <si>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2"/>
  </si>
  <si>
    <t>産業別就業者数と構成比</t>
    <rPh sb="0" eb="2">
      <t>サンギョウ</t>
    </rPh>
    <rPh sb="2" eb="3">
      <t>ベツ</t>
    </rPh>
    <rPh sb="3" eb="6">
      <t>シュウギョウシャ</t>
    </rPh>
    <rPh sb="6" eb="7">
      <t>スウ</t>
    </rPh>
    <rPh sb="8" eb="11">
      <t>コウセイヒ</t>
    </rPh>
    <phoneticPr fontId="2"/>
  </si>
  <si>
    <t>高齢化率</t>
    <rPh sb="0" eb="3">
      <t>コウレイカ</t>
    </rPh>
    <rPh sb="3" eb="4">
      <t>リツ</t>
    </rPh>
    <phoneticPr fontId="2"/>
  </si>
  <si>
    <t>総人口・世帯数</t>
    <rPh sb="0" eb="3">
      <t>ソウジンコウ</t>
    </rPh>
    <rPh sb="4" eb="7">
      <t>セタイスウ</t>
    </rPh>
    <phoneticPr fontId="2"/>
  </si>
  <si>
    <t>増加率
(％)</t>
    <rPh sb="0" eb="2">
      <t>ゾウカ</t>
    </rPh>
    <rPh sb="2" eb="3">
      <t>リツ</t>
    </rPh>
    <phoneticPr fontId="2"/>
  </si>
  <si>
    <t>※その他増減は含まない。　</t>
    <rPh sb="3" eb="4">
      <t>タ</t>
    </rPh>
    <rPh sb="4" eb="6">
      <t>ゾウゲン</t>
    </rPh>
    <rPh sb="7" eb="8">
      <t>フク</t>
    </rPh>
    <phoneticPr fontId="2"/>
  </si>
  <si>
    <t>人　口
増加率
（％）</t>
    <rPh sb="0" eb="1">
      <t>ヒト</t>
    </rPh>
    <rPh sb="2" eb="3">
      <t>クチ</t>
    </rPh>
    <rPh sb="4" eb="6">
      <t>ゾウカ</t>
    </rPh>
    <rPh sb="6" eb="7">
      <t>リツ</t>
    </rPh>
    <phoneticPr fontId="2"/>
  </si>
  <si>
    <t>1世帯
あたり
人　口</t>
    <rPh sb="1" eb="3">
      <t>セタイ</t>
    </rPh>
    <rPh sb="8" eb="9">
      <t>ヒト</t>
    </rPh>
    <rPh sb="10" eb="11">
      <t>クチ</t>
    </rPh>
    <phoneticPr fontId="2"/>
  </si>
  <si>
    <r>
      <t>人口
密度
(人/㎞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)</t>
    </r>
    <rPh sb="0" eb="2">
      <t>ジンコウ</t>
    </rPh>
    <rPh sb="3" eb="5">
      <t>ミツド</t>
    </rPh>
    <rPh sb="7" eb="8">
      <t>ジン</t>
    </rPh>
    <phoneticPr fontId="2"/>
  </si>
  <si>
    <t>１世帯
あたり
人　口</t>
    <rPh sb="1" eb="3">
      <t>セタイ</t>
    </rPh>
    <rPh sb="8" eb="9">
      <t>ヒト</t>
    </rPh>
    <rPh sb="10" eb="11">
      <t>クチ</t>
    </rPh>
    <phoneticPr fontId="2"/>
  </si>
  <si>
    <t>大９</t>
    <rPh sb="0" eb="1">
      <t>ダイ</t>
    </rPh>
    <phoneticPr fontId="2"/>
  </si>
  <si>
    <t>昭５</t>
    <rPh sb="0" eb="1">
      <t>アキラ</t>
    </rPh>
    <phoneticPr fontId="2"/>
  </si>
  <si>
    <t>平２</t>
    <rPh sb="0" eb="1">
      <t>ヘイ</t>
    </rPh>
    <phoneticPr fontId="2"/>
  </si>
  <si>
    <t>-</t>
    <phoneticPr fontId="2"/>
  </si>
  <si>
    <t>平２</t>
    <rPh sb="0" eb="1">
      <t>タイラ</t>
    </rPh>
    <phoneticPr fontId="2"/>
  </si>
  <si>
    <t>単位：％</t>
    <rPh sb="0" eb="2">
      <t>タンイ</t>
    </rPh>
    <phoneticPr fontId="2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</si>
  <si>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</si>
  <si>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</si>
  <si>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2"/>
  </si>
  <si>
    <t>※大正９年および14年の人口密度は市および郡部のみでの集計のため不明</t>
    <rPh sb="1" eb="3">
      <t>タイショウ</t>
    </rPh>
    <rPh sb="4" eb="5">
      <t>ネン</t>
    </rPh>
    <rPh sb="10" eb="11">
      <t>ネン</t>
    </rPh>
    <rPh sb="12" eb="14">
      <t>ジンコウ</t>
    </rPh>
    <rPh sb="14" eb="16">
      <t>ミツド</t>
    </rPh>
    <rPh sb="17" eb="18">
      <t>シ</t>
    </rPh>
    <rPh sb="21" eb="23">
      <t>グンブ</t>
    </rPh>
    <rPh sb="27" eb="29">
      <t>シュウケイ</t>
    </rPh>
    <rPh sb="32" eb="34">
      <t>フメイ</t>
    </rPh>
    <phoneticPr fontId="2"/>
  </si>
  <si>
    <t>※四捨五入の関係で内訳の合計が100％とならないことがある</t>
    <rPh sb="1" eb="5">
      <t>シシャゴニュウ</t>
    </rPh>
    <rPh sb="6" eb="8">
      <t>カンケイ</t>
    </rPh>
    <rPh sb="9" eb="11">
      <t>ウチワケ</t>
    </rPh>
    <rPh sb="12" eb="14">
      <t>ゴウケイ</t>
    </rPh>
    <phoneticPr fontId="2"/>
  </si>
  <si>
    <t>資料：住民課</t>
    <rPh sb="0" eb="2">
      <t>シリョウ</t>
    </rPh>
    <rPh sb="3" eb="6">
      <t>ジュウミンカ</t>
    </rPh>
    <phoneticPr fontId="2"/>
  </si>
  <si>
    <t>資料：住民課</t>
    <rPh sb="3" eb="6">
      <t>ジュウミンカ</t>
    </rPh>
    <phoneticPr fontId="2"/>
  </si>
  <si>
    <t>※日本人との混合世帯除く</t>
    <rPh sb="1" eb="4">
      <t>ニホンジン</t>
    </rPh>
    <rPh sb="6" eb="8">
      <t>コンゴウ</t>
    </rPh>
    <rPh sb="8" eb="10">
      <t>セタイ</t>
    </rPh>
    <rPh sb="10" eb="11">
      <t>ノゾ</t>
    </rPh>
    <phoneticPr fontId="2"/>
  </si>
  <si>
    <r>
      <t>通勤・通学先別流入・流出人口</t>
    </r>
    <r>
      <rPr>
        <sz val="8"/>
        <rFont val="ＭＳ ゴシック"/>
        <family val="3"/>
        <charset val="128"/>
      </rPr>
      <t>（15才以上）</t>
    </r>
    <rPh sb="0" eb="2">
      <t>ツウキン</t>
    </rPh>
    <rPh sb="3" eb="5">
      <t>ツウガク</t>
    </rPh>
    <rPh sb="5" eb="6">
      <t>サキ</t>
    </rPh>
    <rPh sb="6" eb="7">
      <t>ベツ</t>
    </rPh>
    <rPh sb="7" eb="9">
      <t>リュウニュウ</t>
    </rPh>
    <rPh sb="10" eb="12">
      <t>リュウシュツ</t>
    </rPh>
    <rPh sb="12" eb="14">
      <t>ジンコウ</t>
    </rPh>
    <rPh sb="17" eb="18">
      <t>サイ</t>
    </rPh>
    <rPh sb="18" eb="20">
      <t>イジョウ</t>
    </rPh>
    <phoneticPr fontId="2"/>
  </si>
  <si>
    <t>平27</t>
    <rPh sb="0" eb="1">
      <t>タイ</t>
    </rPh>
    <phoneticPr fontId="2"/>
  </si>
  <si>
    <t>マイナンバーカードの申請数・交付数</t>
    <rPh sb="10" eb="12">
      <t>シンセイ</t>
    </rPh>
    <rPh sb="12" eb="13">
      <t>スウ</t>
    </rPh>
    <rPh sb="14" eb="16">
      <t>コウフ</t>
    </rPh>
    <rPh sb="16" eb="17">
      <t>スウ</t>
    </rPh>
    <phoneticPr fontId="2"/>
  </si>
  <si>
    <t>申請</t>
    <rPh sb="0" eb="2">
      <t>シンセイ</t>
    </rPh>
    <phoneticPr fontId="2"/>
  </si>
  <si>
    <t>交付</t>
    <rPh sb="0" eb="2">
      <t>コウフ</t>
    </rPh>
    <phoneticPr fontId="2"/>
  </si>
  <si>
    <t>各年度末現在</t>
    <phoneticPr fontId="2"/>
  </si>
  <si>
    <t>電気･ガス
･熱供給
･水道業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"/>
  </si>
  <si>
    <t>漁　　業</t>
    <rPh sb="0" eb="1">
      <t>リョウ</t>
    </rPh>
    <rPh sb="3" eb="4">
      <t>ギョウ</t>
    </rPh>
    <phoneticPr fontId="2"/>
  </si>
  <si>
    <t>運輸･郵便･情報通信業</t>
    <rPh sb="0" eb="2">
      <t>ウンユ</t>
    </rPh>
    <rPh sb="3" eb="5">
      <t>ユウビン</t>
    </rPh>
    <rPh sb="6" eb="8">
      <t>ジョウホウ</t>
    </rPh>
    <rPh sb="8" eb="11">
      <t>ツウシンギョウ</t>
    </rPh>
    <phoneticPr fontId="2"/>
  </si>
  <si>
    <t>①</t>
    <phoneticPr fontId="25"/>
  </si>
  <si>
    <t>②</t>
    <phoneticPr fontId="2"/>
  </si>
  <si>
    <t>③</t>
    <phoneticPr fontId="2"/>
  </si>
  <si>
    <t>④=③-②</t>
    <phoneticPr fontId="25"/>
  </si>
  <si>
    <t>⑤=①+④</t>
    <phoneticPr fontId="25"/>
  </si>
  <si>
    <t>⑥=⑤/①×100</t>
    <phoneticPr fontId="25"/>
  </si>
  <si>
    <r>
      <t xml:space="preserve">夜間人口
</t>
    </r>
    <r>
      <rPr>
        <sz val="6"/>
        <rFont val="ＭＳ 明朝"/>
        <family val="1"/>
        <charset val="128"/>
      </rPr>
      <t>(常住人口)</t>
    </r>
    <rPh sb="0" eb="2">
      <t>ヤカン</t>
    </rPh>
    <rPh sb="2" eb="4">
      <t>ジンコウ</t>
    </rPh>
    <rPh sb="6" eb="7">
      <t>ツネ</t>
    </rPh>
    <rPh sb="7" eb="8">
      <t>ス</t>
    </rPh>
    <rPh sb="8" eb="10">
      <t>ジンコウ</t>
    </rPh>
    <phoneticPr fontId="25"/>
  </si>
  <si>
    <t>昼間人口
指数</t>
    <rPh sb="0" eb="2">
      <t>チュウカン</t>
    </rPh>
    <rPh sb="2" eb="4">
      <t>ジンコウ</t>
    </rPh>
    <rPh sb="5" eb="7">
      <t>シスウ</t>
    </rPh>
    <phoneticPr fontId="25"/>
  </si>
  <si>
    <t>流入超過
人口</t>
    <rPh sb="0" eb="2">
      <t>リュウニュウ</t>
    </rPh>
    <rPh sb="2" eb="4">
      <t>チョウカ</t>
    </rPh>
    <rPh sb="5" eb="7">
      <t>ジンコウ</t>
    </rPh>
    <phoneticPr fontId="25"/>
  </si>
  <si>
    <t>流出
人口</t>
    <rPh sb="0" eb="2">
      <t>リュウシュツ</t>
    </rPh>
    <rPh sb="3" eb="5">
      <t>ジンコウ</t>
    </rPh>
    <phoneticPr fontId="25"/>
  </si>
  <si>
    <t>流入
人口</t>
    <rPh sb="0" eb="2">
      <t>リュウニュウ</t>
    </rPh>
    <rPh sb="3" eb="5">
      <t>ジンコウ</t>
    </rPh>
    <phoneticPr fontId="25"/>
  </si>
  <si>
    <t>昼間
人口</t>
    <rPh sb="0" eb="2">
      <t>チュウカン</t>
    </rPh>
    <rPh sb="3" eb="5">
      <t>ジンコウ</t>
    </rPh>
    <phoneticPr fontId="25"/>
  </si>
  <si>
    <t>各年10月１日現在</t>
    <rPh sb="0" eb="1">
      <t>カク</t>
    </rPh>
    <phoneticPr fontId="2"/>
  </si>
  <si>
    <t>資料：国勢調査（５年ごとの調査）</t>
    <phoneticPr fontId="2"/>
  </si>
  <si>
    <t>森岡</t>
    <rPh sb="0" eb="2">
      <t>モリオカ</t>
    </rPh>
    <phoneticPr fontId="25"/>
  </si>
  <si>
    <t>緒川</t>
    <rPh sb="0" eb="2">
      <t>オガワ</t>
    </rPh>
    <phoneticPr fontId="25"/>
  </si>
  <si>
    <t>石浜</t>
    <rPh sb="0" eb="2">
      <t>イシハマ</t>
    </rPh>
    <phoneticPr fontId="25"/>
  </si>
  <si>
    <t>生路</t>
    <rPh sb="0" eb="2">
      <t>イクジ</t>
    </rPh>
    <phoneticPr fontId="25"/>
  </si>
  <si>
    <t>藤江</t>
    <rPh sb="0" eb="2">
      <t>フジエ</t>
    </rPh>
    <phoneticPr fontId="25"/>
  </si>
  <si>
    <t>緒川
新田</t>
    <rPh sb="0" eb="2">
      <t>オガワ</t>
    </rPh>
    <rPh sb="3" eb="5">
      <t>シンデン</t>
    </rPh>
    <phoneticPr fontId="25"/>
  </si>
  <si>
    <t>国勢調査による地区別人口・世帯数</t>
    <rPh sb="0" eb="2">
      <t>コクセイ</t>
    </rPh>
    <rPh sb="2" eb="4">
      <t>チョウサ</t>
    </rPh>
    <rPh sb="7" eb="8">
      <t>チ</t>
    </rPh>
    <rPh sb="8" eb="10">
      <t>クベツ</t>
    </rPh>
    <phoneticPr fontId="2"/>
  </si>
  <si>
    <t>全体</t>
    <rPh sb="0" eb="2">
      <t>ゼンタイ</t>
    </rPh>
    <phoneticPr fontId="25"/>
  </si>
  <si>
    <t>※高齢化率：65歳以上人口が全人口に占める割合</t>
    <rPh sb="1" eb="4">
      <t>コウレイカ</t>
    </rPh>
    <rPh sb="4" eb="5">
      <t>リツ</t>
    </rPh>
    <rPh sb="8" eb="9">
      <t>サイ</t>
    </rPh>
    <rPh sb="9" eb="11">
      <t>イジョウ</t>
    </rPh>
    <rPh sb="11" eb="13">
      <t>ジンコウ</t>
    </rPh>
    <rPh sb="14" eb="17">
      <t>ゼンジンコウ</t>
    </rPh>
    <rPh sb="18" eb="19">
      <t>シ</t>
    </rPh>
    <rPh sb="21" eb="23">
      <t>ワリアイ</t>
    </rPh>
    <phoneticPr fontId="2"/>
  </si>
  <si>
    <t>国勢調査による５歳階級別男女別人口</t>
    <rPh sb="0" eb="2">
      <t>コクセイ</t>
    </rPh>
    <rPh sb="2" eb="4">
      <t>チョウサ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2"/>
  </si>
  <si>
    <t>昼夜間人口および流出入人口</t>
    <rPh sb="0" eb="2">
      <t>チュウヤ</t>
    </rPh>
    <rPh sb="2" eb="3">
      <t>カン</t>
    </rPh>
    <rPh sb="3" eb="5">
      <t>ジンコウ</t>
    </rPh>
    <rPh sb="8" eb="10">
      <t>リュウシュツ</t>
    </rPh>
    <rPh sb="10" eb="11">
      <t>ニュウ</t>
    </rPh>
    <rPh sb="11" eb="13">
      <t>ジンコウ</t>
    </rPh>
    <phoneticPr fontId="2"/>
  </si>
  <si>
    <t>令１</t>
    <rPh sb="0" eb="1">
      <t>レイ</t>
    </rPh>
    <phoneticPr fontId="2"/>
  </si>
  <si>
    <t>令２</t>
    <rPh sb="0" eb="1">
      <t>レイ</t>
    </rPh>
    <phoneticPr fontId="2"/>
  </si>
  <si>
    <t>95～</t>
    <phoneticPr fontId="2"/>
  </si>
  <si>
    <t>0～4</t>
    <phoneticPr fontId="2"/>
  </si>
  <si>
    <t>0～4</t>
    <phoneticPr fontId="2"/>
  </si>
  <si>
    <t>90～94</t>
    <phoneticPr fontId="2"/>
  </si>
  <si>
    <t>5～9</t>
    <phoneticPr fontId="2"/>
  </si>
  <si>
    <t>10～14</t>
    <phoneticPr fontId="2"/>
  </si>
  <si>
    <t>80～84</t>
    <phoneticPr fontId="2"/>
  </si>
  <si>
    <t>15～19</t>
    <phoneticPr fontId="2"/>
  </si>
  <si>
    <t>75～79</t>
    <phoneticPr fontId="2"/>
  </si>
  <si>
    <t>20～24</t>
    <phoneticPr fontId="2"/>
  </si>
  <si>
    <t>70～74</t>
    <phoneticPr fontId="2"/>
  </si>
  <si>
    <t>　</t>
    <phoneticPr fontId="2"/>
  </si>
  <si>
    <t>65～69</t>
    <phoneticPr fontId="2"/>
  </si>
  <si>
    <t>60～64</t>
    <phoneticPr fontId="2"/>
  </si>
  <si>
    <t>35～39</t>
    <phoneticPr fontId="2"/>
  </si>
  <si>
    <t>55～59</t>
    <phoneticPr fontId="2"/>
  </si>
  <si>
    <t>　</t>
    <phoneticPr fontId="2"/>
  </si>
  <si>
    <t>40～44</t>
    <phoneticPr fontId="2"/>
  </si>
  <si>
    <t>50～54</t>
    <phoneticPr fontId="2"/>
  </si>
  <si>
    <t>45～49</t>
    <phoneticPr fontId="2"/>
  </si>
  <si>
    <t>40～44</t>
    <phoneticPr fontId="2"/>
  </si>
  <si>
    <t>55～59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</si>
  <si>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</si>
  <si>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</si>
  <si>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</si>
  <si>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</si>
  <si>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75～79</t>
    <phoneticPr fontId="2"/>
  </si>
  <si>
    <t>15～19</t>
    <phoneticPr fontId="2"/>
  </si>
  <si>
    <t>10～14</t>
    <phoneticPr fontId="2"/>
  </si>
  <si>
    <t>90～94</t>
    <phoneticPr fontId="2"/>
  </si>
  <si>
    <t>95～</t>
    <phoneticPr fontId="2"/>
  </si>
  <si>
    <t>７</t>
    <phoneticPr fontId="2"/>
  </si>
  <si>
    <t>平29</t>
    <phoneticPr fontId="2"/>
  </si>
  <si>
    <t>平27</t>
    <phoneticPr fontId="2"/>
  </si>
  <si>
    <t>令和４年３月31日現在</t>
    <rPh sb="0" eb="2">
      <t>レイワ</t>
    </rPh>
    <rPh sb="3" eb="4">
      <t>ネン</t>
    </rPh>
    <rPh sb="5" eb="6">
      <t>ガツ</t>
    </rPh>
    <rPh sb="8" eb="11">
      <t>ニチゲンザイ</t>
    </rPh>
    <rPh sb="9" eb="11">
      <t>ゲンザイ</t>
    </rPh>
    <phoneticPr fontId="2"/>
  </si>
  <si>
    <t>H27</t>
    <phoneticPr fontId="2"/>
  </si>
  <si>
    <t>平12</t>
    <phoneticPr fontId="2"/>
  </si>
  <si>
    <t>令２</t>
    <rPh sb="0" eb="1">
      <t>レイ</t>
    </rPh>
    <phoneticPr fontId="2"/>
  </si>
  <si>
    <t>平17</t>
    <phoneticPr fontId="2"/>
  </si>
  <si>
    <t>令和２年10月１日現在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</si>
  <si>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５歳階級人口ピラミッド（令和２年国勢調査）</t>
    <rPh sb="1" eb="2">
      <t>サイ</t>
    </rPh>
    <rPh sb="2" eb="4">
      <t>カイキュウ</t>
    </rPh>
    <rPh sb="4" eb="6">
      <t>ジンコウ</t>
    </rPh>
    <rPh sb="12" eb="14">
      <t>レイワ</t>
    </rPh>
    <rPh sb="15" eb="16">
      <t>ネン</t>
    </rPh>
    <rPh sb="16" eb="18">
      <t>コクセイ</t>
    </rPh>
    <rPh sb="18" eb="20">
      <t>チョウサ</t>
    </rPh>
    <phoneticPr fontId="2"/>
  </si>
  <si>
    <r>
      <t>面積
令２
（km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メンセキ</t>
    </rPh>
    <rPh sb="3" eb="4">
      <t>レイ</t>
    </rPh>
    <phoneticPr fontId="2"/>
  </si>
  <si>
    <r>
      <t>人口密度
令２
（人/km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）</t>
    </r>
    <rPh sb="0" eb="2">
      <t>ジンコウ</t>
    </rPh>
    <rPh sb="2" eb="4">
      <t>ミツド</t>
    </rPh>
    <rPh sb="9" eb="10">
      <t>ヒト</t>
    </rPh>
    <phoneticPr fontId="2"/>
  </si>
  <si>
    <t>平22</t>
    <phoneticPr fontId="2"/>
  </si>
  <si>
    <t>令２</t>
    <rPh sb="0" eb="1">
      <t>レイ</t>
    </rPh>
    <phoneticPr fontId="2"/>
  </si>
  <si>
    <t>昭45</t>
    <phoneticPr fontId="2"/>
  </si>
  <si>
    <t>平7</t>
    <phoneticPr fontId="2"/>
  </si>
  <si>
    <r>
      <t>　令和２年国勢調査の人口集中地区の設定にあたっては令和２年国勢調査基本単位区を基礎単位地域として用い、市区町村の境域内で人口密度の高い基本単位区が隣接して、令和２年国勢調査時に人口5,000人以上を有し、人口密度が１km</t>
    </r>
    <r>
      <rPr>
        <vertAlign val="superscript"/>
        <sz val="7.5"/>
        <rFont val="ＭＳ 明朝"/>
        <family val="1"/>
        <charset val="128"/>
      </rPr>
      <t>2</t>
    </r>
    <r>
      <rPr>
        <sz val="7.5"/>
        <rFont val="ＭＳ 明朝"/>
        <family val="1"/>
        <charset val="128"/>
      </rPr>
      <t>あたり4,000人以上となる地域を構成する場合、この地域を「人口集中地区」とした。</t>
    </r>
    <rPh sb="1" eb="3">
      <t>レイワ</t>
    </rPh>
    <rPh sb="25" eb="27">
      <t>レイワ</t>
    </rPh>
    <rPh sb="78" eb="8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</si>
</sst>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#,##0.0;&quot;△ &quot;#,##0.0"/>
    <numFmt numFmtId="178" formatCode="#,##0;&quot;△ &quot;#,##0"/>
    <numFmt numFmtId="179" formatCode="0.0_);[Red]\(0.0\)"/>
    <numFmt numFmtId="180" formatCode="0.0"/>
    <numFmt numFmtId="181" formatCode="#,##0_);\(#,##0\)"/>
    <numFmt numFmtId="182" formatCode="0.0_ "/>
    <numFmt numFmtId="183" formatCode="#,##0;[Red]#,##0"/>
    <numFmt numFmtId="184" formatCode="#,##0.0;[Red]#,##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vertAlign val="superscript"/>
      <sz val="7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Protection="1"/>
    <xf numFmtId="0" fontId="0" fillId="0" borderId="0" xfId="0" applyBorder="1" applyAlignment="1" applyProtection="1"/>
    <xf numFmtId="38" fontId="3" fillId="0" borderId="0" xfId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Protection="1"/>
    <xf numFmtId="0" fontId="7" fillId="0" borderId="9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</xf>
    <xf numFmtId="38" fontId="5" fillId="0" borderId="9" xfId="1" applyNumberFormat="1" applyFont="1" applyFill="1" applyBorder="1" applyAlignment="1" applyProtection="1">
      <alignment horizontal="right" vertical="center"/>
      <protection locked="0"/>
    </xf>
    <xf numFmtId="38" fontId="5" fillId="0" borderId="0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 applyProtection="1">
      <alignment horizontal="left" vertical="top"/>
    </xf>
    <xf numFmtId="0" fontId="0" fillId="0" borderId="0" xfId="0" applyBorder="1" applyProtection="1"/>
    <xf numFmtId="2" fontId="0" fillId="0" borderId="0" xfId="0" applyNumberFormat="1" applyProtection="1"/>
    <xf numFmtId="0" fontId="8" fillId="0" borderId="0" xfId="0" applyFont="1" applyAlignment="1" applyProtection="1">
      <alignment horizont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40" fontId="4" fillId="0" borderId="9" xfId="1" applyNumberFormat="1" applyFont="1" applyFill="1" applyBorder="1" applyAlignment="1" applyProtection="1">
      <alignment horizontal="right" vertical="center"/>
    </xf>
    <xf numFmtId="2" fontId="4" fillId="0" borderId="9" xfId="2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</xf>
    <xf numFmtId="38" fontId="4" fillId="0" borderId="9" xfId="1" applyNumberFormat="1" applyFont="1" applyFill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38" fontId="5" fillId="0" borderId="2" xfId="1" applyNumberFormat="1" applyFont="1" applyFill="1" applyBorder="1" applyAlignment="1" applyProtection="1">
      <alignment horizontal="right" vertical="center"/>
      <protection locked="0"/>
    </xf>
    <xf numFmtId="38" fontId="5" fillId="0" borderId="3" xfId="1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 vertical="top"/>
    </xf>
    <xf numFmtId="49" fontId="4" fillId="0" borderId="0" xfId="0" applyNumberFormat="1" applyFont="1" applyFill="1" applyBorder="1" applyAlignment="1" applyProtection="1">
      <alignment horizontal="right" vertical="top"/>
      <protection locked="0"/>
    </xf>
    <xf numFmtId="38" fontId="21" fillId="0" borderId="0" xfId="1" applyFont="1" applyFill="1" applyBorder="1" applyAlignment="1" applyProtection="1">
      <alignment horizontal="right" vertical="center"/>
      <protection locked="0"/>
    </xf>
    <xf numFmtId="38" fontId="21" fillId="0" borderId="9" xfId="1" applyFont="1" applyFill="1" applyBorder="1" applyAlignment="1" applyProtection="1">
      <alignment horizontal="right" vertical="center"/>
      <protection locked="0"/>
    </xf>
    <xf numFmtId="38" fontId="21" fillId="0" borderId="9" xfId="1" applyFont="1" applyFill="1" applyBorder="1" applyAlignment="1" applyProtection="1">
      <alignment horizontal="right" vertical="center"/>
    </xf>
    <xf numFmtId="38" fontId="21" fillId="0" borderId="0" xfId="1" applyFont="1" applyFill="1" applyBorder="1" applyAlignment="1" applyProtection="1">
      <alignment horizontal="right" vertical="center"/>
    </xf>
    <xf numFmtId="38" fontId="18" fillId="0" borderId="0" xfId="1" applyFont="1" applyFill="1" applyBorder="1" applyAlignment="1" applyProtection="1">
      <alignment horizontal="right" vertical="center"/>
    </xf>
    <xf numFmtId="38" fontId="18" fillId="0" borderId="9" xfId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Alignment="1" applyProtection="1"/>
    <xf numFmtId="0" fontId="18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top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2" fontId="4" fillId="0" borderId="0" xfId="2" applyNumberFormat="1" applyFont="1" applyFill="1" applyBorder="1" applyAlignment="1" applyProtection="1">
      <alignment horizontal="right" vertical="center"/>
    </xf>
    <xf numFmtId="40" fontId="4" fillId="0" borderId="0" xfId="1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 vertical="center"/>
    </xf>
    <xf numFmtId="38" fontId="5" fillId="0" borderId="0" xfId="1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0" fontId="0" fillId="0" borderId="0" xfId="0" applyFill="1" applyProtection="1"/>
    <xf numFmtId="176" fontId="4" fillId="0" borderId="9" xfId="1" applyNumberFormat="1" applyFont="1" applyBorder="1" applyAlignment="1" applyProtection="1">
      <alignment horizontal="right" vertical="center"/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40" fontId="4" fillId="0" borderId="9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 vertical="top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protection locked="0"/>
    </xf>
    <xf numFmtId="38" fontId="4" fillId="0" borderId="9" xfId="1" applyNumberFormat="1" applyFont="1" applyBorder="1" applyAlignment="1" applyProtection="1">
      <alignment horizontal="right" vertical="center"/>
      <protection locked="0"/>
    </xf>
    <xf numFmtId="3" fontId="4" fillId="0" borderId="9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horizontal="right" vertical="center"/>
    </xf>
    <xf numFmtId="38" fontId="5" fillId="0" borderId="9" xfId="1" applyFont="1" applyFill="1" applyBorder="1" applyAlignment="1" applyProtection="1">
      <alignment horizontal="right" vertical="center"/>
      <protection locked="0"/>
    </xf>
    <xf numFmtId="181" fontId="5" fillId="0" borderId="9" xfId="1" applyNumberFormat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horizontal="right" vertical="center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  <protection locked="0"/>
    </xf>
    <xf numFmtId="0" fontId="5" fillId="0" borderId="3" xfId="1" applyNumberFormat="1" applyFont="1" applyFill="1" applyBorder="1" applyAlignment="1" applyProtection="1">
      <alignment horizontal="right" vertical="center"/>
      <protection locked="0"/>
    </xf>
    <xf numFmtId="40" fontId="5" fillId="0" borderId="3" xfId="1" applyNumberFormat="1" applyFont="1" applyFill="1" applyBorder="1" applyAlignment="1" applyProtection="1">
      <alignment horizontal="right" vertical="center"/>
      <protection locked="0"/>
    </xf>
    <xf numFmtId="3" fontId="5" fillId="0" borderId="3" xfId="1" applyNumberFormat="1" applyFont="1" applyFill="1" applyBorder="1" applyAlignment="1" applyProtection="1">
      <alignment horizontal="right" vertical="center"/>
    </xf>
    <xf numFmtId="0" fontId="5" fillId="0" borderId="3" xfId="1" applyNumberFormat="1" applyFont="1" applyFill="1" applyBorder="1" applyAlignment="1" applyProtection="1">
      <alignment horizontal="right" vertical="center"/>
    </xf>
    <xf numFmtId="182" fontId="5" fillId="0" borderId="3" xfId="0" applyNumberFormat="1" applyFont="1" applyFill="1" applyBorder="1" applyAlignment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  <protection locked="0"/>
    </xf>
    <xf numFmtId="38" fontId="6" fillId="2" borderId="2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</xf>
    <xf numFmtId="38" fontId="5" fillId="2" borderId="2" xfId="1" applyFont="1" applyFill="1" applyBorder="1" applyAlignment="1" applyProtection="1">
      <alignment horizontal="right" vertical="center"/>
      <protection locked="0"/>
    </xf>
    <xf numFmtId="0" fontId="5" fillId="2" borderId="2" xfId="1" applyNumberFormat="1" applyFont="1" applyFill="1" applyBorder="1" applyAlignment="1" applyProtection="1">
      <alignment horizontal="right" vertical="center"/>
      <protection locked="0"/>
    </xf>
    <xf numFmtId="40" fontId="5" fillId="2" borderId="2" xfId="1" applyNumberFormat="1" applyFont="1" applyFill="1" applyBorder="1" applyAlignment="1" applyProtection="1">
      <alignment horizontal="right" vertical="center"/>
      <protection locked="0"/>
    </xf>
    <xf numFmtId="3" fontId="5" fillId="2" borderId="2" xfId="1" applyNumberFormat="1" applyFont="1" applyFill="1" applyBorder="1" applyAlignment="1" applyProtection="1">
      <alignment horizontal="right" vertical="center"/>
    </xf>
    <xf numFmtId="38" fontId="5" fillId="2" borderId="2" xfId="1" applyNumberFormat="1" applyFont="1" applyFill="1" applyBorder="1" applyAlignment="1" applyProtection="1">
      <alignment horizontal="right" vertical="center"/>
      <protection locked="0"/>
    </xf>
    <xf numFmtId="38" fontId="5" fillId="2" borderId="2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2" fillId="0" borderId="0" xfId="0" applyFont="1" applyFill="1" applyAlignment="1" applyProtection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top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6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14" fillId="0" borderId="12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38" fontId="14" fillId="0" borderId="4" xfId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38" fontId="14" fillId="0" borderId="17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top"/>
    </xf>
    <xf numFmtId="0" fontId="8" fillId="0" borderId="2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82" fontId="5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 applyProtection="1"/>
    <xf numFmtId="0" fontId="1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8" fillId="0" borderId="1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/>
    <xf numFmtId="0" fontId="6" fillId="0" borderId="9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/>
    <xf numFmtId="0" fontId="11" fillId="0" borderId="0" xfId="0" applyFont="1" applyFill="1" applyProtection="1"/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textRotation="255"/>
    </xf>
    <xf numFmtId="38" fontId="3" fillId="0" borderId="0" xfId="1" applyFont="1" applyFill="1" applyBorder="1" applyAlignment="1" applyProtection="1">
      <alignment horizontal="right" vertical="center"/>
    </xf>
    <xf numFmtId="38" fontId="3" fillId="0" borderId="15" xfId="1" applyFont="1" applyFill="1" applyBorder="1" applyAlignment="1" applyProtection="1">
      <alignment horizontal="right" vertical="center"/>
    </xf>
    <xf numFmtId="38" fontId="5" fillId="0" borderId="9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vertical="top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  <xf numFmtId="0" fontId="1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24" xfId="0" applyFont="1" applyFill="1" applyBorder="1" applyAlignment="1">
      <alignment horizontal="center" vertical="center"/>
    </xf>
    <xf numFmtId="0" fontId="0" fillId="0" borderId="23" xfId="0" applyFill="1" applyBorder="1"/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/>
    <xf numFmtId="0" fontId="8" fillId="0" borderId="0" xfId="0" applyFont="1" applyFill="1"/>
    <xf numFmtId="0" fontId="0" fillId="0" borderId="20" xfId="0" applyFill="1" applyBorder="1"/>
    <xf numFmtId="0" fontId="0" fillId="0" borderId="19" xfId="0" applyFill="1" applyBorder="1"/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/>
    <xf numFmtId="0" fontId="15" fillId="0" borderId="16" xfId="0" applyFont="1" applyFill="1" applyBorder="1"/>
    <xf numFmtId="0" fontId="14" fillId="0" borderId="6" xfId="0" applyFont="1" applyFill="1" applyBorder="1" applyAlignment="1">
      <alignment horizontal="center" vertical="center" textRotation="255"/>
    </xf>
    <xf numFmtId="0" fontId="14" fillId="0" borderId="9" xfId="0" applyFont="1" applyFill="1" applyBorder="1" applyAlignment="1">
      <alignment horizontal="center" vertical="center"/>
    </xf>
    <xf numFmtId="38" fontId="14" fillId="0" borderId="11" xfId="1" applyFont="1" applyFill="1" applyBorder="1" applyAlignment="1">
      <alignment horizontal="center" vertical="center"/>
    </xf>
    <xf numFmtId="0" fontId="0" fillId="0" borderId="3" xfId="0" applyFill="1" applyBorder="1"/>
    <xf numFmtId="0" fontId="14" fillId="0" borderId="3" xfId="0" applyFont="1" applyFill="1" applyBorder="1" applyAlignment="1">
      <alignment horizontal="center" vertical="center"/>
    </xf>
    <xf numFmtId="38" fontId="14" fillId="0" borderId="22" xfId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horizontal="center" vertical="center"/>
    </xf>
    <xf numFmtId="0" fontId="0" fillId="0" borderId="2" xfId="0" applyFill="1" applyBorder="1"/>
    <xf numFmtId="0" fontId="14" fillId="0" borderId="2" xfId="0" applyFont="1" applyFill="1" applyBorder="1" applyAlignment="1">
      <alignment horizontal="center" vertical="center"/>
    </xf>
    <xf numFmtId="38" fontId="14" fillId="0" borderId="16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  <protection locked="0"/>
    </xf>
    <xf numFmtId="38" fontId="5" fillId="0" borderId="21" xfId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Protection="1"/>
    <xf numFmtId="0" fontId="14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38" fontId="23" fillId="0" borderId="25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Protection="1"/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>
      <alignment horizontal="center" vertical="center" textRotation="255"/>
    </xf>
    <xf numFmtId="38" fontId="14" fillId="0" borderId="25" xfId="1" applyFont="1" applyFill="1" applyBorder="1" applyAlignment="1">
      <alignment vertical="center"/>
    </xf>
    <xf numFmtId="0" fontId="0" fillId="0" borderId="25" xfId="0" applyFill="1" applyBorder="1"/>
    <xf numFmtId="0" fontId="9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2" fontId="0" fillId="0" borderId="0" xfId="0" applyNumberFormat="1" applyFill="1" applyProtection="1"/>
    <xf numFmtId="0" fontId="0" fillId="0" borderId="4" xfId="0" applyFill="1" applyBorder="1" applyProtection="1"/>
    <xf numFmtId="38" fontId="5" fillId="0" borderId="6" xfId="1" applyFont="1" applyFill="1" applyBorder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38" fontId="6" fillId="0" borderId="6" xfId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center" vertical="center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5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38" fontId="5" fillId="0" borderId="2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178" fontId="5" fillId="0" borderId="9" xfId="1" applyNumberFormat="1" applyFont="1" applyFill="1" applyBorder="1" applyAlignment="1" applyProtection="1">
      <alignment horizontal="right" vertical="center"/>
      <protection locked="0"/>
    </xf>
    <xf numFmtId="177" fontId="5" fillId="0" borderId="9" xfId="1" applyNumberFormat="1" applyFont="1" applyFill="1" applyBorder="1" applyAlignment="1" applyProtection="1">
      <alignment horizontal="right" vertical="center"/>
      <protection locked="0"/>
    </xf>
    <xf numFmtId="40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justify" vertical="top"/>
    </xf>
    <xf numFmtId="0" fontId="13" fillId="0" borderId="0" xfId="0" applyFont="1" applyFill="1" applyAlignment="1" applyProtection="1">
      <alignment horizontal="justify" vertical="justify" wrapText="1"/>
    </xf>
    <xf numFmtId="0" fontId="5" fillId="0" borderId="0" xfId="0" applyFont="1" applyFill="1" applyAlignment="1" applyProtection="1">
      <alignment vertical="top" wrapText="1"/>
    </xf>
    <xf numFmtId="0" fontId="22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Alignment="1" applyProtection="1">
      <alignment horizontal="left" vertical="top"/>
    </xf>
    <xf numFmtId="0" fontId="22" fillId="0" borderId="0" xfId="0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Protection="1"/>
    <xf numFmtId="0" fontId="18" fillId="0" borderId="9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 textRotation="255"/>
    </xf>
    <xf numFmtId="0" fontId="21" fillId="0" borderId="9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left" vertical="center"/>
    </xf>
    <xf numFmtId="38" fontId="5" fillId="0" borderId="1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Protection="1"/>
    <xf numFmtId="0" fontId="22" fillId="0" borderId="26" xfId="0" applyFont="1" applyFill="1" applyBorder="1" applyProtection="1"/>
    <xf numFmtId="0" fontId="22" fillId="0" borderId="25" xfId="0" applyFont="1" applyFill="1" applyBorder="1" applyProtection="1"/>
    <xf numFmtId="0" fontId="18" fillId="0" borderId="0" xfId="0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49" fontId="22" fillId="0" borderId="26" xfId="0" applyNumberFormat="1" applyFont="1" applyFill="1" applyBorder="1" applyAlignment="1" applyProtection="1">
      <alignment horizontal="right"/>
    </xf>
    <xf numFmtId="180" fontId="22" fillId="0" borderId="25" xfId="0" applyNumberFormat="1" applyFont="1" applyFill="1" applyBorder="1" applyProtection="1"/>
    <xf numFmtId="179" fontId="0" fillId="0" borderId="25" xfId="0" applyNumberFormat="1" applyFill="1" applyBorder="1" applyProtection="1"/>
    <xf numFmtId="0" fontId="21" fillId="0" borderId="0" xfId="0" applyFont="1" applyFill="1" applyBorder="1" applyAlignment="1" applyProtection="1">
      <alignment vertical="center" textRotation="255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 wrapText="1"/>
    </xf>
    <xf numFmtId="182" fontId="22" fillId="0" borderId="25" xfId="0" applyNumberFormat="1" applyFont="1" applyFill="1" applyBorder="1" applyProtection="1"/>
    <xf numFmtId="0" fontId="2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 applyProtection="1"/>
    <xf numFmtId="0" fontId="8" fillId="0" borderId="0" xfId="0" applyFont="1" applyFill="1" applyAlignment="1" applyProtection="1"/>
    <xf numFmtId="49" fontId="26" fillId="0" borderId="2" xfId="0" applyNumberFormat="1" applyFont="1" applyFill="1" applyBorder="1" applyAlignment="1">
      <alignment horizontal="center" vertical="top"/>
    </xf>
    <xf numFmtId="176" fontId="7" fillId="0" borderId="0" xfId="1" applyNumberFormat="1" applyFont="1" applyFill="1" applyBorder="1" applyAlignment="1" applyProtection="1">
      <alignment horizontal="right" vertical="top"/>
      <protection locked="0"/>
    </xf>
    <xf numFmtId="38" fontId="7" fillId="0" borderId="0" xfId="1" applyNumberFormat="1" applyFont="1" applyFill="1" applyBorder="1" applyAlignment="1" applyProtection="1">
      <alignment horizontal="right" vertical="top"/>
    </xf>
    <xf numFmtId="176" fontId="7" fillId="0" borderId="0" xfId="1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vertical="top"/>
    </xf>
    <xf numFmtId="38" fontId="5" fillId="0" borderId="0" xfId="0" applyNumberFormat="1" applyFont="1" applyFill="1" applyBorder="1" applyAlignment="1" applyProtection="1">
      <alignment vertical="top"/>
    </xf>
    <xf numFmtId="0" fontId="5" fillId="0" borderId="9" xfId="0" applyFont="1" applyFill="1" applyBorder="1" applyAlignment="1">
      <alignment horizontal="center" vertical="center"/>
    </xf>
    <xf numFmtId="183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  <xf numFmtId="184" fontId="4" fillId="0" borderId="9" xfId="0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top"/>
    </xf>
    <xf numFmtId="38" fontId="1" fillId="0" borderId="0" xfId="0" applyNumberFormat="1" applyFont="1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15" xfId="0" applyFont="1" applyFill="1" applyBorder="1" applyAlignment="1" applyProtection="1">
      <alignment horizontal="center"/>
    </xf>
    <xf numFmtId="38" fontId="8" fillId="0" borderId="0" xfId="0" applyNumberFormat="1" applyFont="1" applyFill="1" applyAlignment="1" applyProtection="1"/>
    <xf numFmtId="38" fontId="7" fillId="0" borderId="9" xfId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5" fillId="0" borderId="9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AEAEA"/>
      <color rgb="FF8C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3.1206034143343442E-2"/>
          <c:w val="0.67446366901930443"/>
          <c:h val="0.80499714391376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'06'!$X$4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'06'!$V$5:$V$10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'06'!$X$5:$X$10</c:f>
              <c:numCache>
                <c:formatCode>#,##0_);[Red]\(#,##0\)</c:formatCode>
                <c:ptCount val="6"/>
                <c:pt idx="0">
                  <c:v>4108</c:v>
                </c:pt>
                <c:pt idx="1">
                  <c:v>4434</c:v>
                </c:pt>
                <c:pt idx="2">
                  <c:v>3822</c:v>
                </c:pt>
                <c:pt idx="3">
                  <c:v>6479</c:v>
                </c:pt>
                <c:pt idx="4">
                  <c:v>2823</c:v>
                </c:pt>
                <c:pt idx="5">
                  <c:v>3425</c:v>
                </c:pt>
              </c:numCache>
            </c:numRef>
          </c:val>
        </c:ser>
        <c:ser>
          <c:idx val="1"/>
          <c:order val="1"/>
          <c:tx>
            <c:strRef>
              <c:f>'06'!$W$4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'06'!$V$5:$V$10</c:f>
              <c:strCache>
                <c:ptCount val="6"/>
                <c:pt idx="0">
                  <c:v>森岡</c:v>
                </c:pt>
                <c:pt idx="1">
                  <c:v>緒川</c:v>
                </c:pt>
                <c:pt idx="2">
                  <c:v>緒川新田</c:v>
                </c:pt>
                <c:pt idx="3">
                  <c:v>石浜</c:v>
                </c:pt>
                <c:pt idx="4">
                  <c:v>生路</c:v>
                </c:pt>
                <c:pt idx="5">
                  <c:v>藤江</c:v>
                </c:pt>
              </c:strCache>
            </c:strRef>
          </c:cat>
          <c:val>
            <c:numRef>
              <c:f>'06'!$W$5:$W$10</c:f>
              <c:numCache>
                <c:formatCode>#,##0_);[Red]\(#,##0\)</c:formatCode>
                <c:ptCount val="6"/>
                <c:pt idx="0">
                  <c:v>4015</c:v>
                </c:pt>
                <c:pt idx="1">
                  <c:v>4465</c:v>
                </c:pt>
                <c:pt idx="2">
                  <c:v>3797</c:v>
                </c:pt>
                <c:pt idx="3">
                  <c:v>6466</c:v>
                </c:pt>
                <c:pt idx="4">
                  <c:v>2949</c:v>
                </c:pt>
                <c:pt idx="5">
                  <c:v>3589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50297224"/>
        <c:axId val="350298008"/>
      </c:barChart>
      <c:scatterChart>
        <c:scatterStyle val="lineMarker"/>
        <c:varyColors val="0"/>
        <c:ser>
          <c:idx val="2"/>
          <c:order val="2"/>
          <c:tx>
            <c:strRef>
              <c:f>'06'!$Z$4</c:f>
              <c:strCache>
                <c:ptCount val="1"/>
                <c:pt idx="0">
                  <c:v>世帯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 w="0"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5.2357059206391519E-2"/>
                  <c:y val="-9.7502724747145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357184302878834E-2"/>
                  <c:y val="-7.74194282531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357184302878834E-2"/>
                  <c:y val="-7.74194282531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yVal>
            <c:numRef>
              <c:f>'06'!$Z$5:$Z$10</c:f>
              <c:numCache>
                <c:formatCode>#,##0_);[Red]\(#,##0\)</c:formatCode>
                <c:ptCount val="6"/>
                <c:pt idx="0">
                  <c:v>3352</c:v>
                </c:pt>
                <c:pt idx="1">
                  <c:v>3770</c:v>
                </c:pt>
                <c:pt idx="2">
                  <c:v>3153</c:v>
                </c:pt>
                <c:pt idx="3">
                  <c:v>5514</c:v>
                </c:pt>
                <c:pt idx="4">
                  <c:v>2368</c:v>
                </c:pt>
                <c:pt idx="5">
                  <c:v>3006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299576"/>
        <c:axId val="350298400"/>
      </c:scatterChart>
      <c:catAx>
        <c:axId val="350297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ysClr val="windowText" lastClr="000000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350298008"/>
        <c:crosses val="autoZero"/>
        <c:auto val="0"/>
        <c:lblAlgn val="ctr"/>
        <c:lblOffset val="100"/>
        <c:noMultiLvlLbl val="0"/>
      </c:catAx>
      <c:valAx>
        <c:axId val="350298008"/>
        <c:scaling>
          <c:orientation val="minMax"/>
        </c:scaling>
        <c:delete val="0"/>
        <c:axPos val="l"/>
        <c:majorGridlines>
          <c:spPr>
            <a:ln w="0">
              <a:solidFill>
                <a:sysClr val="window" lastClr="FFFFFF"/>
              </a:solidFill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350297224"/>
        <c:crosses val="autoZero"/>
        <c:crossBetween val="between"/>
      </c:valAx>
      <c:valAx>
        <c:axId val="35029840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350299576"/>
        <c:crosses val="max"/>
        <c:crossBetween val="midCat"/>
      </c:valAx>
      <c:valAx>
        <c:axId val="350299576"/>
        <c:scaling>
          <c:orientation val="minMax"/>
        </c:scaling>
        <c:delete val="1"/>
        <c:axPos val="b"/>
        <c:majorTickMark val="out"/>
        <c:minorTickMark val="none"/>
        <c:tickLblPos val="none"/>
        <c:crossAx val="350298400"/>
        <c:crosses val="autoZero"/>
        <c:crossBetween val="midCat"/>
      </c:valAx>
      <c:spPr>
        <a:noFill/>
        <a:ln w="3175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3394299558279751"/>
          <c:y val="2.021926111699409E-2"/>
          <c:w val="0.1312816043700257"/>
          <c:h val="0.1913124323012498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499492988502"/>
          <c:y val="0.16772657820955475"/>
          <c:w val="0.670914029405555"/>
          <c:h val="0.685952323466159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'06'!$M$16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'06'!$N$13:$T$13</c:f>
              <c:strCache>
                <c:ptCount val="7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令１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'06'!$N$16:$T$16</c:f>
              <c:numCache>
                <c:formatCode>#,##0_);[Red]\(#,##0\)</c:formatCode>
                <c:ptCount val="7"/>
                <c:pt idx="0">
                  <c:v>24955</c:v>
                </c:pt>
                <c:pt idx="1">
                  <c:v>25023</c:v>
                </c:pt>
                <c:pt idx="2">
                  <c:v>24921</c:v>
                </c:pt>
                <c:pt idx="3">
                  <c:v>24823</c:v>
                </c:pt>
                <c:pt idx="4">
                  <c:v>24863</c:v>
                </c:pt>
                <c:pt idx="5">
                  <c:v>25016</c:v>
                </c:pt>
                <c:pt idx="6">
                  <c:v>25091</c:v>
                </c:pt>
              </c:numCache>
            </c:numRef>
          </c:val>
        </c:ser>
        <c:ser>
          <c:idx val="1"/>
          <c:order val="1"/>
          <c:tx>
            <c:strRef>
              <c:f>'06'!$M$15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6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'06'!$N$13:$T$13</c:f>
              <c:strCache>
                <c:ptCount val="7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令１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'06'!$N$15:$T$15</c:f>
              <c:numCache>
                <c:formatCode>#,##0_);[Red]\(#,##0\)</c:formatCode>
                <c:ptCount val="7"/>
                <c:pt idx="0">
                  <c:v>25283</c:v>
                </c:pt>
                <c:pt idx="1">
                  <c:v>25396</c:v>
                </c:pt>
                <c:pt idx="2">
                  <c:v>25362</c:v>
                </c:pt>
                <c:pt idx="3">
                  <c:v>25222</c:v>
                </c:pt>
                <c:pt idx="4">
                  <c:v>25291</c:v>
                </c:pt>
                <c:pt idx="5">
                  <c:v>25352</c:v>
                </c:pt>
                <c:pt idx="6">
                  <c:v>25281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351883824"/>
        <c:axId val="351887744"/>
      </c:barChart>
      <c:lineChart>
        <c:grouping val="standard"/>
        <c:varyColors val="0"/>
        <c:ser>
          <c:idx val="2"/>
          <c:order val="2"/>
          <c:tx>
            <c:strRef>
              <c:f>'06'!$M$14</c:f>
              <c:strCache>
                <c:ptCount val="1"/>
                <c:pt idx="0">
                  <c:v>世帯</c:v>
                </c:pt>
              </c:strCache>
            </c:strRef>
          </c:tx>
          <c:spPr>
            <a:ln w="6350">
              <a:solidFill>
                <a:srgbClr val="000000"/>
              </a:solidFill>
            </a:ln>
          </c:spPr>
          <c:marker>
            <c:symbol val="square"/>
            <c:size val="3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799599719356324E-2"/>
                  <c:y val="-3.7054828541764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79959971935631E-2"/>
                  <c:y val="-3.7054828541764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731115950009646E-2"/>
                  <c:y val="-3.66916328679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31115950009708E-2"/>
                  <c:y val="-3.673551512163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731115950009646E-2"/>
                  <c:y val="-3.080674255495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674509222946815E-2"/>
                  <c:y val="-3.0764260798769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 anchor="t" anchorCtr="0"/>
              <a:lstStyle/>
              <a:p>
                <a:pPr>
                  <a:defRPr sz="5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'06'!$N$14:$T$14</c:f>
              <c:numCache>
                <c:formatCode>#,##0_);[Red]\(#,##0\)</c:formatCode>
                <c:ptCount val="7"/>
                <c:pt idx="0">
                  <c:v>19954</c:v>
                </c:pt>
                <c:pt idx="1">
                  <c:v>20224</c:v>
                </c:pt>
                <c:pt idx="2">
                  <c:v>20343</c:v>
                </c:pt>
                <c:pt idx="3">
                  <c:v>20453</c:v>
                </c:pt>
                <c:pt idx="4">
                  <c:v>20719</c:v>
                </c:pt>
                <c:pt idx="5">
                  <c:v>21027</c:v>
                </c:pt>
                <c:pt idx="6">
                  <c:v>21163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86568"/>
        <c:axId val="351889704"/>
      </c:lineChart>
      <c:catAx>
        <c:axId val="35188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>
                <a:solidFill>
                  <a:schemeClr val="tx1"/>
                </a:solidFill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351887744"/>
        <c:crosses val="autoZero"/>
        <c:auto val="0"/>
        <c:lblAlgn val="ctr"/>
        <c:lblOffset val="100"/>
        <c:noMultiLvlLbl val="0"/>
      </c:catAx>
      <c:valAx>
        <c:axId val="351887744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  <a:alpha val="0"/>
                </a:sysClr>
              </a:solidFill>
            </a:ln>
          </c:spPr>
        </c:majorGridlines>
        <c:numFmt formatCode="#,##0;[Red]#,##0" sourceLinked="0"/>
        <c:majorTickMark val="out"/>
        <c:minorTickMark val="none"/>
        <c:tickLblPos val="low"/>
        <c:spPr>
          <a:noFill/>
          <a:ln w="317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351883824"/>
        <c:crosses val="autoZero"/>
        <c:crossBetween val="between"/>
        <c:majorUnit val="5000"/>
      </c:valAx>
      <c:valAx>
        <c:axId val="351889704"/>
        <c:scaling>
          <c:orientation val="minMax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351886568"/>
        <c:crosses val="max"/>
        <c:crossBetween val="between"/>
      </c:valAx>
      <c:catAx>
        <c:axId val="351886568"/>
        <c:scaling>
          <c:orientation val="minMax"/>
        </c:scaling>
        <c:delete val="1"/>
        <c:axPos val="b"/>
        <c:majorTickMark val="out"/>
        <c:minorTickMark val="none"/>
        <c:tickLblPos val="none"/>
        <c:crossAx val="35188970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689679076671073"/>
          <c:y val="5.1477151350826485E-2"/>
          <c:w val="0.18100282330336251"/>
          <c:h val="0.1368096092134386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6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554705867225E-2"/>
          <c:y val="8.7108088037014166E-3"/>
          <c:w val="0.84127418813134558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'09.10.11'!$L$6:$L$25</c:f>
              <c:numCache>
                <c:formatCode>#,##0_);[Red]\(#,##0\)</c:formatCode>
                <c:ptCount val="20"/>
                <c:pt idx="0">
                  <c:v>1073</c:v>
                </c:pt>
                <c:pt idx="1">
                  <c:v>1144</c:v>
                </c:pt>
                <c:pt idx="2">
                  <c:v>1179</c:v>
                </c:pt>
                <c:pt idx="3">
                  <c:v>1277</c:v>
                </c:pt>
                <c:pt idx="4">
                  <c:v>1309</c:v>
                </c:pt>
                <c:pt idx="5">
                  <c:v>1347</c:v>
                </c:pt>
                <c:pt idx="6">
                  <c:v>1462</c:v>
                </c:pt>
                <c:pt idx="7">
                  <c:v>1489</c:v>
                </c:pt>
                <c:pt idx="8">
                  <c:v>1745</c:v>
                </c:pt>
                <c:pt idx="9">
                  <c:v>2070</c:v>
                </c:pt>
                <c:pt idx="10">
                  <c:v>1805</c:v>
                </c:pt>
                <c:pt idx="11">
                  <c:v>1529</c:v>
                </c:pt>
                <c:pt idx="12">
                  <c:v>1282</c:v>
                </c:pt>
                <c:pt idx="13">
                  <c:v>1290</c:v>
                </c:pt>
                <c:pt idx="14">
                  <c:v>1667</c:v>
                </c:pt>
                <c:pt idx="15">
                  <c:v>1302</c:v>
                </c:pt>
                <c:pt idx="16">
                  <c:v>938</c:v>
                </c:pt>
                <c:pt idx="17">
                  <c:v>439</c:v>
                </c:pt>
                <c:pt idx="18">
                  <c:v>151</c:v>
                </c:pt>
                <c:pt idx="19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1888136"/>
        <c:axId val="351888528"/>
      </c:barChart>
      <c:catAx>
        <c:axId val="351888136"/>
        <c:scaling>
          <c:orientation val="minMax"/>
        </c:scaling>
        <c:delete val="1"/>
        <c:axPos val="r"/>
        <c:majorTickMark val="out"/>
        <c:minorTickMark val="none"/>
        <c:tickLblPos val="none"/>
        <c:crossAx val="351888528"/>
        <c:crosses val="autoZero"/>
        <c:auto val="0"/>
        <c:lblAlgn val="ctr"/>
        <c:lblOffset val="100"/>
        <c:noMultiLvlLbl val="0"/>
      </c:catAx>
      <c:valAx>
        <c:axId val="351888528"/>
        <c:scaling>
          <c:orientation val="maxMin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1888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175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10638297872383E-2"/>
          <c:y val="8.7108088037014166E-3"/>
          <c:w val="0.8404255319149001"/>
          <c:h val="0.9425095125605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'09.10.11'!$M$6:$M$25</c:f>
              <c:numCache>
                <c:formatCode>#,##0_);[Red]\(#,##0\)</c:formatCode>
                <c:ptCount val="20"/>
                <c:pt idx="0">
                  <c:v>955</c:v>
                </c:pt>
                <c:pt idx="1">
                  <c:v>1141</c:v>
                </c:pt>
                <c:pt idx="2">
                  <c:v>1209</c:v>
                </c:pt>
                <c:pt idx="3">
                  <c:v>1150</c:v>
                </c:pt>
                <c:pt idx="4">
                  <c:v>1265</c:v>
                </c:pt>
                <c:pt idx="5">
                  <c:v>1193</c:v>
                </c:pt>
                <c:pt idx="6">
                  <c:v>1272</c:v>
                </c:pt>
                <c:pt idx="7">
                  <c:v>1389</c:v>
                </c:pt>
                <c:pt idx="8">
                  <c:v>1554</c:v>
                </c:pt>
                <c:pt idx="9">
                  <c:v>2009</c:v>
                </c:pt>
                <c:pt idx="10">
                  <c:v>1671</c:v>
                </c:pt>
                <c:pt idx="11">
                  <c:v>1493</c:v>
                </c:pt>
                <c:pt idx="12">
                  <c:v>1255</c:v>
                </c:pt>
                <c:pt idx="13">
                  <c:v>1511</c:v>
                </c:pt>
                <c:pt idx="14">
                  <c:v>1822</c:v>
                </c:pt>
                <c:pt idx="15">
                  <c:v>1418</c:v>
                </c:pt>
                <c:pt idx="16">
                  <c:v>1066</c:v>
                </c:pt>
                <c:pt idx="17">
                  <c:v>700</c:v>
                </c:pt>
                <c:pt idx="18">
                  <c:v>366</c:v>
                </c:pt>
                <c:pt idx="19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1885784"/>
        <c:axId val="351888920"/>
      </c:barChart>
      <c:catAx>
        <c:axId val="351885784"/>
        <c:scaling>
          <c:orientation val="minMax"/>
        </c:scaling>
        <c:delete val="1"/>
        <c:axPos val="l"/>
        <c:majorTickMark val="out"/>
        <c:minorTickMark val="none"/>
        <c:tickLblPos val="none"/>
        <c:crossAx val="351888920"/>
        <c:crosses val="autoZero"/>
        <c:auto val="0"/>
        <c:lblAlgn val="ctr"/>
        <c:lblOffset val="100"/>
        <c:noMultiLvlLbl val="0"/>
      </c:catAx>
      <c:valAx>
        <c:axId val="351888920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18857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1746057813843"/>
          <c:y val="4.0567991498153433E-2"/>
          <c:w val="0.87087342481179864"/>
          <c:h val="0.920893407008092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'13.14'!$AD$26</c:f>
              <c:strCache>
                <c:ptCount val="1"/>
                <c:pt idx="0">
                  <c:v>第一次産業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'13.14'!$AD$27:$AD$37</c:f>
              <c:numCache>
                <c:formatCode>0.0</c:formatCode>
                <c:ptCount val="11"/>
                <c:pt idx="0">
                  <c:v>13.8</c:v>
                </c:pt>
                <c:pt idx="1">
                  <c:v>8.3000000000000007</c:v>
                </c:pt>
                <c:pt idx="2">
                  <c:v>6.2</c:v>
                </c:pt>
                <c:pt idx="3">
                  <c:v>5.2</c:v>
                </c:pt>
                <c:pt idx="4">
                  <c:v>3.9</c:v>
                </c:pt>
                <c:pt idx="5">
                  <c:v>3.8</c:v>
                </c:pt>
                <c:pt idx="6">
                  <c:v>3.3</c:v>
                </c:pt>
                <c:pt idx="7" formatCode="General">
                  <c:v>2.8</c:v>
                </c:pt>
                <c:pt idx="8" formatCode="General">
                  <c:v>2.2000000000000002</c:v>
                </c:pt>
                <c:pt idx="9" formatCode="0.0_ ">
                  <c:v>2.0515149013456617</c:v>
                </c:pt>
                <c:pt idx="10" formatCode="General">
                  <c:v>0.22172949002217296</c:v>
                </c:pt>
              </c:numCache>
            </c:numRef>
          </c:val>
        </c:ser>
        <c:ser>
          <c:idx val="1"/>
          <c:order val="1"/>
          <c:tx>
            <c:strRef>
              <c:f>'13.14'!$AE$26</c:f>
              <c:strCache>
                <c:ptCount val="1"/>
                <c:pt idx="0">
                  <c:v>第二次産業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'13.14'!$AE$27:$AE$37</c:f>
              <c:numCache>
                <c:formatCode>0.0</c:formatCode>
                <c:ptCount val="11"/>
                <c:pt idx="0">
                  <c:v>61.2</c:v>
                </c:pt>
                <c:pt idx="1">
                  <c:v>57.2</c:v>
                </c:pt>
                <c:pt idx="2">
                  <c:v>55.9</c:v>
                </c:pt>
                <c:pt idx="3">
                  <c:v>53.7</c:v>
                </c:pt>
                <c:pt idx="4">
                  <c:v>52.5</c:v>
                </c:pt>
                <c:pt idx="5">
                  <c:v>48.2</c:v>
                </c:pt>
                <c:pt idx="6">
                  <c:v>45.7</c:v>
                </c:pt>
                <c:pt idx="7" formatCode="General">
                  <c:v>43.1</c:v>
                </c:pt>
                <c:pt idx="8" formatCode="General">
                  <c:v>39.700000000000003</c:v>
                </c:pt>
                <c:pt idx="9" formatCode="0.0_ ">
                  <c:v>39.486502105176257</c:v>
                </c:pt>
                <c:pt idx="10" formatCode="General">
                  <c:v>715.74279379157429</c:v>
                </c:pt>
              </c:numCache>
            </c:numRef>
          </c:val>
        </c:ser>
        <c:ser>
          <c:idx val="2"/>
          <c:order val="2"/>
          <c:tx>
            <c:strRef>
              <c:f>'13.14'!$AF$26</c:f>
              <c:strCache>
                <c:ptCount val="1"/>
                <c:pt idx="0">
                  <c:v>第三次産業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'13.14'!$AF$27:$AF$37</c:f>
              <c:numCache>
                <c:formatCode>0.0</c:formatCode>
                <c:ptCount val="11"/>
                <c:pt idx="0">
                  <c:v>25</c:v>
                </c:pt>
                <c:pt idx="1">
                  <c:v>34.299999999999997</c:v>
                </c:pt>
                <c:pt idx="2">
                  <c:v>37.799999999999997</c:v>
                </c:pt>
                <c:pt idx="3">
                  <c:v>41</c:v>
                </c:pt>
                <c:pt idx="4">
                  <c:v>43.4</c:v>
                </c:pt>
                <c:pt idx="5">
                  <c:v>47.9</c:v>
                </c:pt>
                <c:pt idx="6">
                  <c:v>50.7</c:v>
                </c:pt>
                <c:pt idx="7" formatCode="General">
                  <c:v>53.4</c:v>
                </c:pt>
                <c:pt idx="8" formatCode="General">
                  <c:v>52.7</c:v>
                </c:pt>
                <c:pt idx="9" formatCode="0.0_ ">
                  <c:v>54.870799966977621</c:v>
                </c:pt>
                <c:pt idx="10" formatCode="General">
                  <c:v>120.62084257206209</c:v>
                </c:pt>
              </c:numCache>
            </c:numRef>
          </c:val>
        </c:ser>
        <c:ser>
          <c:idx val="3"/>
          <c:order val="3"/>
          <c:tx>
            <c:strRef>
              <c:f>'13.14'!$AG$26</c:f>
              <c:strCache>
                <c:ptCount val="1"/>
                <c:pt idx="0">
                  <c:v>分類不能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5341803804670438E-3"/>
                  <c:y val="5.85612306825773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'13.14'!$AC$27:$AC$37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平２</c:v>
                </c:pt>
                <c:pt idx="5">
                  <c:v>７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令２</c:v>
                </c:pt>
              </c:strCache>
            </c:strRef>
          </c:cat>
          <c:val>
            <c:numRef>
              <c:f>'13.14'!$AG$27:$AG$37</c:f>
              <c:numCache>
                <c:formatCode>0.0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 formatCode="General">
                  <c:v>0.7</c:v>
                </c:pt>
                <c:pt idx="8" formatCode="General">
                  <c:v>5.4</c:v>
                </c:pt>
                <c:pt idx="9" formatCode="0.0_ ">
                  <c:v>3.5911830265004538</c:v>
                </c:pt>
                <c:pt idx="10" formatCode="General">
                  <c:v>120.62084257206209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51889312"/>
        <c:axId val="351890880"/>
      </c:barChart>
      <c:catAx>
        <c:axId val="351889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189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89088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35188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600" baseline="0">
                <a:ea typeface="ＭＳ ゴシック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600" baseline="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944337797102809"/>
          <c:y val="8.0784382544171768E-3"/>
          <c:w val="0.70287193712551477"/>
          <c:h val="3.2182432202234941E-2"/>
        </c:manualLayout>
      </c:layout>
      <c:overlay val="0"/>
      <c:spPr>
        <a:ln w="3810">
          <a:solidFill>
            <a:schemeClr val="tx1"/>
          </a:solidFill>
        </a:ln>
      </c:spPr>
      <c:txPr>
        <a:bodyPr/>
        <a:lstStyle/>
        <a:p>
          <a:pPr>
            <a:defRPr sz="600" kern="0" cap="none" spc="0" normalizeH="1" baseline="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145692</xdr:colOff>
      <xdr:row>4</xdr:row>
      <xdr:rowOff>15159</xdr:rowOff>
    </xdr:from>
    <xdr:to>
      <xdr:col>1</xdr:col>
      <xdr:colOff>79017</xdr:colOff>
      <xdr:row>5</xdr:row>
      <xdr:rowOff>15159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45692" y="679226"/>
          <a:ext cx="315667" cy="160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5</xdr:row>
      <xdr:rowOff>190500</xdr:rowOff>
    </xdr:from>
    <xdr:to>
      <xdr:col>0</xdr:col>
      <xdr:colOff>323850</xdr:colOff>
      <xdr:row>5</xdr:row>
      <xdr:rowOff>342900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9525" y="10287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419100</xdr:colOff>
      <xdr:row>4</xdr:row>
      <xdr:rowOff>28575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9050" y="58102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321277</xdr:colOff>
      <xdr:row>2</xdr:row>
      <xdr:rowOff>18792</xdr:rowOff>
    </xdr:from>
    <xdr:to>
      <xdr:col>1</xdr:col>
      <xdr:colOff>0</xdr:colOff>
      <xdr:row>2</xdr:row>
      <xdr:rowOff>180202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21277" y="380742"/>
          <a:ext cx="323850" cy="16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219075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4" name="Rectangle 20"/>
        <xdr:cNvSpPr>
          <a:spLocks noChangeArrowheads="1"/>
        </xdr:cNvSpPr>
      </xdr:nvSpPr>
      <xdr:spPr bwMode="auto">
        <a:xfrm>
          <a:off x="219075" y="489585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14</xdr:col>
      <xdr:colOff>84817</xdr:colOff>
      <xdr:row>3</xdr:row>
      <xdr:rowOff>158460</xdr:rowOff>
    </xdr:from>
    <xdr:to>
      <xdr:col>17</xdr:col>
      <xdr:colOff>73597</xdr:colOff>
      <xdr:row>25</xdr:row>
      <xdr:rowOff>38614</xdr:rowOff>
    </xdr:to>
    <xdr:graphicFrame macro="">
      <xdr:nvGraphicFramePr>
        <xdr:cNvPr id="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359347</xdr:colOff>
      <xdr:row>3</xdr:row>
      <xdr:rowOff>158460</xdr:rowOff>
    </xdr:from>
    <xdr:to>
      <xdr:col>19</xdr:col>
      <xdr:colOff>793317</xdr:colOff>
      <xdr:row>25</xdr:row>
      <xdr:rowOff>38614</xdr:rowOff>
    </xdr:to>
    <xdr:graphicFrame macro="">
      <xdr:nvGraphicFramePr>
        <xdr:cNvPr id="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76201</xdr:colOff>
      <xdr:row>3</xdr:row>
      <xdr:rowOff>47625</xdr:rowOff>
    </xdr:from>
    <xdr:to>
      <xdr:col>19</xdr:col>
      <xdr:colOff>285751</xdr:colOff>
      <xdr:row>4</xdr:row>
      <xdr:rowOff>66675</xdr:rowOff>
    </xdr:to>
    <xdr:sp macro="" textlink="">
      <xdr:nvSpPr>
        <xdr:cNvPr id="7" name="Text Box 19"/>
        <xdr:cNvSpPr txBox="1">
          <a:spLocks noChangeArrowheads="1"/>
        </xdr:cNvSpPr>
      </xdr:nvSpPr>
      <xdr:spPr bwMode="auto">
        <a:xfrm>
          <a:off x="8924926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  <xdr:twoCellAnchor>
    <xdr:from>
      <xdr:col>15</xdr:col>
      <xdr:colOff>142104</xdr:colOff>
      <xdr:row>3</xdr:row>
      <xdr:rowOff>47625</xdr:rowOff>
    </xdr:from>
    <xdr:to>
      <xdr:col>15</xdr:col>
      <xdr:colOff>351654</xdr:colOff>
      <xdr:row>4</xdr:row>
      <xdr:rowOff>66675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7095354" y="609600"/>
          <a:ext cx="209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  <xdr:twoCellAnchor>
    <xdr:from>
      <xdr:col>19</xdr:col>
      <xdr:colOff>515054</xdr:colOff>
      <xdr:row>23</xdr:row>
      <xdr:rowOff>127172</xdr:rowOff>
    </xdr:from>
    <xdr:to>
      <xdr:col>19</xdr:col>
      <xdr:colOff>895796</xdr:colOff>
      <xdr:row>24</xdr:row>
      <xdr:rowOff>146222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363779" y="4327697"/>
          <a:ext cx="380742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14</xdr:col>
      <xdr:colOff>32038</xdr:colOff>
      <xdr:row>23</xdr:row>
      <xdr:rowOff>127172</xdr:rowOff>
    </xdr:from>
    <xdr:to>
      <xdr:col>14</xdr:col>
      <xdr:colOff>424295</xdr:colOff>
      <xdr:row>24</xdr:row>
      <xdr:rowOff>146222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6528088" y="4327697"/>
          <a:ext cx="392257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（人）</a:t>
          </a:r>
        </a:p>
      </xdr:txBody>
    </xdr:sp>
    <xdr:clientData/>
  </xdr:twoCellAnchor>
  <xdr:twoCellAnchor>
    <xdr:from>
      <xdr:col>14</xdr:col>
      <xdr:colOff>104775</xdr:colOff>
      <xdr:row>22</xdr:row>
      <xdr:rowOff>0</xdr:rowOff>
    </xdr:from>
    <xdr:to>
      <xdr:col>21</xdr:col>
      <xdr:colOff>57150</xdr:colOff>
      <xdr:row>22</xdr:row>
      <xdr:rowOff>0</xdr:rowOff>
    </xdr:to>
    <xdr:sp macro="" textlink="">
      <xdr:nvSpPr>
        <xdr:cNvPr id="11" name="Line 31"/>
        <xdr:cNvSpPr>
          <a:spLocks noChangeShapeType="1"/>
        </xdr:cNvSpPr>
      </xdr:nvSpPr>
      <xdr:spPr bwMode="auto">
        <a:xfrm>
          <a:off x="6600825" y="4019550"/>
          <a:ext cx="36671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455544</xdr:colOff>
      <xdr:row>3</xdr:row>
      <xdr:rowOff>165652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7896225" y="561975"/>
          <a:ext cx="455544" cy="165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（歳）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0.48609</cdr:x>
      <cdr:y>0.52779</cdr:y>
    </cdr:from>
    <cdr:to>
      <cdr:x>0.50378</cdr:x>
      <cdr:y>0.55151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83061"/>
          <a:ext cx="23162" cy="91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3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0.53845</cdr:x>
      <cdr:y>0.52095</cdr:y>
    </cdr:from>
    <cdr:to>
      <cdr:x>0.55638</cdr:x>
      <cdr:y>0.55737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284" y="2056253"/>
          <a:ext cx="27729" cy="141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123825</xdr:colOff>
      <xdr:row>3</xdr:row>
      <xdr:rowOff>161925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525" y="542925"/>
          <a:ext cx="2571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263526</xdr:colOff>
      <xdr:row>2</xdr:row>
      <xdr:rowOff>792</xdr:rowOff>
    </xdr:from>
    <xdr:to>
      <xdr:col>1</xdr:col>
      <xdr:colOff>425451</xdr:colOff>
      <xdr:row>2</xdr:row>
      <xdr:rowOff>144461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406401" y="362742"/>
          <a:ext cx="161925" cy="14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11</xdr:col>
      <xdr:colOff>6185</xdr:colOff>
      <xdr:row>22</xdr:row>
      <xdr:rowOff>66675</xdr:rowOff>
    </xdr:from>
    <xdr:to>
      <xdr:col>25</xdr:col>
      <xdr:colOff>218819</xdr:colOff>
      <xdr:row>44</xdr:row>
      <xdr:rowOff>19050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155232</xdr:colOff>
      <xdr:row>42</xdr:row>
      <xdr:rowOff>164306</xdr:rowOff>
    </xdr:from>
    <xdr:to>
      <xdr:col>26</xdr:col>
      <xdr:colOff>105805</xdr:colOff>
      <xdr:row>43</xdr:row>
      <xdr:rowOff>88106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6213132" y="9460706"/>
          <a:ext cx="426823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ja-JP" altLang="en-US" sz="5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分類不能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116159</xdr:colOff>
      <xdr:row>2</xdr:row>
      <xdr:rowOff>9293</xdr:rowOff>
    </xdr:from>
    <xdr:to>
      <xdr:col>1</xdr:col>
      <xdr:colOff>86655</xdr:colOff>
      <xdr:row>2</xdr:row>
      <xdr:rowOff>218843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6159" y="371243"/>
          <a:ext cx="313396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27878</xdr:colOff>
      <xdr:row>2</xdr:row>
      <xdr:rowOff>357769</xdr:rowOff>
    </xdr:from>
    <xdr:to>
      <xdr:col>0</xdr:col>
      <xdr:colOff>342203</xdr:colOff>
      <xdr:row>4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7878" y="719719"/>
          <a:ext cx="314325" cy="208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1</xdr:col>
      <xdr:colOff>104775</xdr:colOff>
      <xdr:row>4</xdr:row>
      <xdr:rowOff>28575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0" y="666750"/>
          <a:ext cx="447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流入先</a:t>
          </a:r>
        </a:p>
      </xdr:txBody>
    </xdr:sp>
    <xdr:clientData/>
  </xdr:twoCellAnchor>
  <xdr:twoCellAnchor>
    <xdr:from>
      <xdr:col>0</xdr:col>
      <xdr:colOff>266700</xdr:colOff>
      <xdr:row>2</xdr:row>
      <xdr:rowOff>24492</xdr:rowOff>
    </xdr:from>
    <xdr:to>
      <xdr:col>2</xdr:col>
      <xdr:colOff>57150</xdr:colOff>
      <xdr:row>2</xdr:row>
      <xdr:rowOff>234042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66700" y="386442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0</xdr:colOff>
      <xdr:row>3</xdr:row>
      <xdr:rowOff>66675</xdr:rowOff>
    </xdr:from>
    <xdr:to>
      <xdr:col>10</xdr:col>
      <xdr:colOff>142875</xdr:colOff>
      <xdr:row>4</xdr:row>
      <xdr:rowOff>28575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609725" y="666750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流出先</a:t>
          </a:r>
        </a:p>
      </xdr:txBody>
    </xdr:sp>
    <xdr:clientData/>
  </xdr:twoCellAnchor>
  <xdr:twoCellAnchor>
    <xdr:from>
      <xdr:col>9</xdr:col>
      <xdr:colOff>104775</xdr:colOff>
      <xdr:row>2</xdr:row>
      <xdr:rowOff>24492</xdr:rowOff>
    </xdr:from>
    <xdr:to>
      <xdr:col>11</xdr:col>
      <xdr:colOff>47625</xdr:colOff>
      <xdr:row>2</xdr:row>
      <xdr:rowOff>234042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1895475" y="386442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151782</xdr:rowOff>
    </xdr:from>
    <xdr:to>
      <xdr:col>1</xdr:col>
      <xdr:colOff>76200</xdr:colOff>
      <xdr:row>12</xdr:row>
      <xdr:rowOff>157966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42875" y="2730954"/>
          <a:ext cx="316799" cy="160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13</xdr:row>
      <xdr:rowOff>79540</xdr:rowOff>
    </xdr:from>
    <xdr:to>
      <xdr:col>0</xdr:col>
      <xdr:colOff>323850</xdr:colOff>
      <xdr:row>13</xdr:row>
      <xdr:rowOff>222663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525" y="2974150"/>
          <a:ext cx="314325" cy="143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152516</xdr:colOff>
      <xdr:row>1</xdr:row>
      <xdr:rowOff>131516</xdr:rowOff>
    </xdr:from>
    <xdr:to>
      <xdr:col>1</xdr:col>
      <xdr:colOff>136187</xdr:colOff>
      <xdr:row>2</xdr:row>
      <xdr:rowOff>176914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52516" y="342282"/>
          <a:ext cx="364671" cy="199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0</xdr:col>
      <xdr:colOff>0</xdr:colOff>
      <xdr:row>2</xdr:row>
      <xdr:rowOff>119160</xdr:rowOff>
    </xdr:from>
    <xdr:to>
      <xdr:col>0</xdr:col>
      <xdr:colOff>372712</xdr:colOff>
      <xdr:row>3</xdr:row>
      <xdr:rowOff>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481575"/>
          <a:ext cx="372712" cy="177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180975</xdr:rowOff>
    </xdr:from>
    <xdr:to>
      <xdr:col>0</xdr:col>
      <xdr:colOff>438150</xdr:colOff>
      <xdr:row>3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76200" y="542925"/>
          <a:ext cx="3619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724674</xdr:colOff>
      <xdr:row>2</xdr:row>
      <xdr:rowOff>22139</xdr:rowOff>
    </xdr:from>
    <xdr:to>
      <xdr:col>1</xdr:col>
      <xdr:colOff>0</xdr:colOff>
      <xdr:row>2</xdr:row>
      <xdr:rowOff>193589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724674" y="388980"/>
          <a:ext cx="333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6</xdr:col>
      <xdr:colOff>25742</xdr:colOff>
      <xdr:row>20</xdr:row>
      <xdr:rowOff>193074</xdr:rowOff>
    </xdr:from>
    <xdr:to>
      <xdr:col>6</xdr:col>
      <xdr:colOff>359117</xdr:colOff>
      <xdr:row>21</xdr:row>
      <xdr:rowOff>68476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269391" y="4311993"/>
          <a:ext cx="333375" cy="235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件数</a:t>
          </a:r>
        </a:p>
      </xdr:txBody>
    </xdr:sp>
    <xdr:clientData/>
  </xdr:twoCellAnchor>
  <xdr:twoCellAnchor>
    <xdr:from>
      <xdr:col>6</xdr:col>
      <xdr:colOff>652592</xdr:colOff>
      <xdr:row>20</xdr:row>
      <xdr:rowOff>16733</xdr:rowOff>
    </xdr:from>
    <xdr:to>
      <xdr:col>7</xdr:col>
      <xdr:colOff>0</xdr:colOff>
      <xdr:row>20</xdr:row>
      <xdr:rowOff>188183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582173" y="4027530"/>
          <a:ext cx="31020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44278</xdr:colOff>
      <xdr:row>2</xdr:row>
      <xdr:rowOff>180975</xdr:rowOff>
    </xdr:from>
    <xdr:to>
      <xdr:col>0</xdr:col>
      <xdr:colOff>453853</xdr:colOff>
      <xdr:row>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4278" y="547816"/>
          <a:ext cx="409575" cy="198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地区</a:t>
          </a:r>
        </a:p>
      </xdr:txBody>
    </xdr:sp>
    <xdr:clientData/>
  </xdr:twoCellAnchor>
  <xdr:twoCellAnchor>
    <xdr:from>
      <xdr:col>1</xdr:col>
      <xdr:colOff>190500</xdr:colOff>
      <xdr:row>2</xdr:row>
      <xdr:rowOff>22139</xdr:rowOff>
    </xdr:from>
    <xdr:to>
      <xdr:col>2</xdr:col>
      <xdr:colOff>0</xdr:colOff>
      <xdr:row>2</xdr:row>
      <xdr:rowOff>241214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3186" y="388980"/>
          <a:ext cx="459517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219075</xdr:colOff>
      <xdr:row>4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050" y="514350"/>
          <a:ext cx="419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47625</xdr:colOff>
      <xdr:row>2</xdr:row>
      <xdr:rowOff>6680</xdr:rowOff>
    </xdr:from>
    <xdr:to>
      <xdr:col>2</xdr:col>
      <xdr:colOff>0</xdr:colOff>
      <xdr:row>3</xdr:row>
      <xdr:rowOff>54305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39362" y="371599"/>
          <a:ext cx="546141" cy="20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278255</xdr:colOff>
      <xdr:row>3</xdr:row>
      <xdr:rowOff>52385</xdr:rowOff>
    </xdr:from>
    <xdr:to>
      <xdr:col>1</xdr:col>
      <xdr:colOff>223838</xdr:colOff>
      <xdr:row>3</xdr:row>
      <xdr:rowOff>190498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78255" y="576260"/>
          <a:ext cx="298008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0</xdr:col>
      <xdr:colOff>0</xdr:colOff>
      <xdr:row>13</xdr:row>
      <xdr:rowOff>113111</xdr:rowOff>
    </xdr:from>
    <xdr:to>
      <xdr:col>9</xdr:col>
      <xdr:colOff>303609</xdr:colOff>
      <xdr:row>19</xdr:row>
      <xdr:rowOff>506016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274684</xdr:colOff>
      <xdr:row>13</xdr:row>
      <xdr:rowOff>215502</xdr:rowOff>
    </xdr:from>
    <xdr:to>
      <xdr:col>1</xdr:col>
      <xdr:colOff>220267</xdr:colOff>
      <xdr:row>14</xdr:row>
      <xdr:rowOff>160733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274684" y="3253977"/>
          <a:ext cx="298008" cy="21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</xdr:txBody>
    </xdr:sp>
    <xdr:clientData/>
  </xdr:twoCellAnchor>
  <xdr:twoCellAnchor>
    <xdr:from>
      <xdr:col>0</xdr:col>
      <xdr:colOff>0</xdr:colOff>
      <xdr:row>0</xdr:row>
      <xdr:rowOff>196456</xdr:rowOff>
    </xdr:from>
    <xdr:to>
      <xdr:col>9</xdr:col>
      <xdr:colOff>312714</xdr:colOff>
      <xdr:row>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0.84526</cdr:x>
      <cdr:y>0.05999</cdr:y>
    </cdr:from>
    <cdr:to>
      <cdr:x>0.92822</cdr:x>
      <cdr:y>0.14286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187" y="117501"/>
          <a:ext cx="296817" cy="162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0.84809</cdr:x>
      <cdr:y>0.19165</cdr:y>
    </cdr:from>
    <cdr:to>
      <cdr:x>0.93084</cdr:x>
      <cdr:y>0.26192</cdr:y>
    </cdr:to>
    <cdr:sp macro="" textlink="">
      <cdr:nvSpPr>
        <cdr:cNvPr id="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2042" y="411864"/>
          <a:ext cx="296819" cy="151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horz" wrap="square" lIns="18288" tIns="0" rIns="0" bIns="0" anchor="t" anchorCtr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5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showGridLines="0" zoomScale="160" zoomScaleNormal="160" workbookViewId="0">
      <selection activeCell="G17" sqref="G17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14" customFormat="1" ht="17.100000000000001" customHeight="1" x14ac:dyDescent="0.2">
      <c r="A1" s="132" t="s">
        <v>15</v>
      </c>
      <c r="B1" s="132"/>
    </row>
    <row r="2" spans="1:8" s="12" customFormat="1" ht="8.1" customHeight="1" x14ac:dyDescent="0.2">
      <c r="A2" s="13"/>
      <c r="B2" s="13"/>
    </row>
    <row r="3" spans="1:8" s="11" customFormat="1" ht="17.100000000000001" customHeight="1" x14ac:dyDescent="0.2">
      <c r="A3" s="135" t="s">
        <v>89</v>
      </c>
      <c r="B3" s="135"/>
      <c r="C3" s="135"/>
      <c r="D3" s="135"/>
      <c r="E3" s="135"/>
      <c r="F3" s="135"/>
      <c r="G3" s="135"/>
      <c r="H3" s="135"/>
    </row>
    <row r="4" spans="1:8" s="10" customFormat="1" ht="12" customHeight="1" x14ac:dyDescent="0.2">
      <c r="A4" s="136" t="s">
        <v>7</v>
      </c>
      <c r="B4" s="136"/>
      <c r="C4" s="136"/>
      <c r="D4" s="136"/>
      <c r="E4" s="136"/>
      <c r="F4" s="136"/>
      <c r="G4" s="136"/>
      <c r="H4" s="136"/>
    </row>
    <row r="5" spans="1:8" ht="12.75" customHeight="1" x14ac:dyDescent="0.2">
      <c r="A5" s="133"/>
      <c r="B5" s="137" t="s">
        <v>14</v>
      </c>
      <c r="C5" s="141" t="s">
        <v>13</v>
      </c>
      <c r="D5" s="143"/>
      <c r="E5" s="142"/>
      <c r="F5" s="141" t="s">
        <v>12</v>
      </c>
      <c r="G5" s="142"/>
      <c r="H5" s="139" t="s">
        <v>98</v>
      </c>
    </row>
    <row r="6" spans="1:8" ht="28.5" customHeight="1" x14ac:dyDescent="0.2">
      <c r="A6" s="134"/>
      <c r="B6" s="138"/>
      <c r="C6" s="22" t="s">
        <v>11</v>
      </c>
      <c r="D6" s="9" t="s">
        <v>10</v>
      </c>
      <c r="E6" s="9" t="s">
        <v>9</v>
      </c>
      <c r="F6" s="8" t="s">
        <v>8</v>
      </c>
      <c r="G6" s="80" t="s">
        <v>95</v>
      </c>
      <c r="H6" s="140"/>
    </row>
    <row r="7" spans="1:8" ht="20.100000000000001" customHeight="1" x14ac:dyDescent="0.2">
      <c r="A7" s="62" t="s">
        <v>183</v>
      </c>
      <c r="B7" s="105">
        <v>20343</v>
      </c>
      <c r="C7" s="106">
        <f>D7+E7</f>
        <v>50283</v>
      </c>
      <c r="D7" s="107">
        <v>25362</v>
      </c>
      <c r="E7" s="107">
        <v>24921</v>
      </c>
      <c r="F7" s="108">
        <v>-136</v>
      </c>
      <c r="G7" s="108">
        <v>-0.27</v>
      </c>
      <c r="H7" s="109">
        <v>2.4700000000000002</v>
      </c>
    </row>
    <row r="8" spans="1:8" ht="20.100000000000001" customHeight="1" x14ac:dyDescent="0.2">
      <c r="A8" s="62">
        <v>30</v>
      </c>
      <c r="B8" s="105">
        <v>20453</v>
      </c>
      <c r="C8" s="106">
        <f>D8+E8</f>
        <v>50045</v>
      </c>
      <c r="D8" s="107">
        <v>25222</v>
      </c>
      <c r="E8" s="107">
        <v>24823</v>
      </c>
      <c r="F8" s="108">
        <v>-238</v>
      </c>
      <c r="G8" s="108">
        <v>-0.47</v>
      </c>
      <c r="H8" s="109">
        <v>2.4500000000000002</v>
      </c>
    </row>
    <row r="9" spans="1:8" ht="20.100000000000001" customHeight="1" x14ac:dyDescent="0.2">
      <c r="A9" s="62" t="s">
        <v>149</v>
      </c>
      <c r="B9" s="105">
        <v>20719</v>
      </c>
      <c r="C9" s="106">
        <f>D9+E9</f>
        <v>50154</v>
      </c>
      <c r="D9" s="107">
        <v>25291</v>
      </c>
      <c r="E9" s="107">
        <v>24863</v>
      </c>
      <c r="F9" s="108">
        <v>109</v>
      </c>
      <c r="G9" s="108">
        <v>0.22</v>
      </c>
      <c r="H9" s="109">
        <v>2.42</v>
      </c>
    </row>
    <row r="10" spans="1:8" ht="20.100000000000001" customHeight="1" x14ac:dyDescent="0.2">
      <c r="A10" s="62">
        <v>2</v>
      </c>
      <c r="B10" s="105">
        <v>21027</v>
      </c>
      <c r="C10" s="106">
        <f>D10+E10</f>
        <v>50368</v>
      </c>
      <c r="D10" s="107">
        <v>25352</v>
      </c>
      <c r="E10" s="107">
        <v>25016</v>
      </c>
      <c r="F10" s="108">
        <v>214</v>
      </c>
      <c r="G10" s="108">
        <v>0.42</v>
      </c>
      <c r="H10" s="109">
        <v>2.4</v>
      </c>
    </row>
    <row r="11" spans="1:8" ht="20.100000000000001" customHeight="1" x14ac:dyDescent="0.2">
      <c r="A11" s="5">
        <v>3</v>
      </c>
      <c r="B11" s="115">
        <v>21163</v>
      </c>
      <c r="C11" s="116">
        <v>50372</v>
      </c>
      <c r="D11" s="117">
        <v>25281</v>
      </c>
      <c r="E11" s="117">
        <v>25091</v>
      </c>
      <c r="F11" s="121">
        <f>C11-C10</f>
        <v>4</v>
      </c>
      <c r="G11" s="118">
        <f>ROUND(F11/C11*100,2)</f>
        <v>0.01</v>
      </c>
      <c r="H11" s="119">
        <f>C11/B11</f>
        <v>2.3801918442564856</v>
      </c>
    </row>
    <row r="12" spans="1:8" s="2" customFormat="1" ht="12" customHeight="1" x14ac:dyDescent="0.2">
      <c r="A12" s="131" t="s">
        <v>112</v>
      </c>
      <c r="B12" s="131"/>
      <c r="C12" s="131"/>
      <c r="D12" s="131"/>
      <c r="E12" s="131"/>
      <c r="F12" s="131"/>
      <c r="G12" s="131"/>
      <c r="H12" s="131"/>
    </row>
    <row r="13" spans="1:8" s="2" customFormat="1" ht="12" customHeight="1" x14ac:dyDescent="0.2">
      <c r="A13" s="96"/>
      <c r="B13" s="96"/>
      <c r="C13" s="96"/>
      <c r="D13" s="96"/>
      <c r="E13" s="96"/>
      <c r="F13" s="96"/>
      <c r="G13" s="96"/>
      <c r="H13" s="96"/>
    </row>
    <row r="14" spans="1:8" s="2" customFormat="1" ht="17.100000000000001" customHeight="1" x14ac:dyDescent="0.2">
      <c r="A14" s="68"/>
      <c r="B14" s="68"/>
      <c r="C14" s="68"/>
      <c r="D14" s="68"/>
      <c r="E14" s="68"/>
      <c r="F14" s="68"/>
      <c r="G14" s="68"/>
      <c r="H14" s="68"/>
    </row>
    <row r="15" spans="1:8" s="7" customFormat="1" ht="12" customHeight="1" x14ac:dyDescent="0.2">
      <c r="A15" s="97"/>
      <c r="B15" s="97"/>
      <c r="C15" s="97"/>
      <c r="D15" s="97"/>
      <c r="E15" s="97"/>
      <c r="F15" s="97"/>
      <c r="G15" s="97"/>
      <c r="H15" s="97"/>
    </row>
    <row r="16" spans="1:8" s="6" customFormat="1" ht="12" customHeight="1" x14ac:dyDescent="0.2">
      <c r="A16" s="98"/>
      <c r="B16" s="99"/>
      <c r="C16" s="100"/>
      <c r="D16" s="100"/>
      <c r="E16" s="101"/>
      <c r="F16" s="100"/>
      <c r="G16" s="100"/>
      <c r="H16" s="101"/>
    </row>
    <row r="17" spans="1:8" s="2" customFormat="1" ht="12.75" customHeight="1" x14ac:dyDescent="0.2">
      <c r="A17" s="98"/>
      <c r="B17" s="99"/>
      <c r="C17" s="100"/>
      <c r="D17" s="100"/>
      <c r="E17" s="101"/>
      <c r="F17" s="100"/>
      <c r="G17" s="100"/>
      <c r="H17" s="101"/>
    </row>
    <row r="18" spans="1:8" s="2" customFormat="1" ht="18" customHeight="1" x14ac:dyDescent="0.2">
      <c r="A18" s="64"/>
      <c r="B18" s="78"/>
      <c r="C18" s="63"/>
      <c r="D18" s="63"/>
      <c r="E18" s="63"/>
      <c r="F18" s="63"/>
      <c r="G18" s="79"/>
      <c r="H18" s="79"/>
    </row>
    <row r="19" spans="1:8" s="2" customFormat="1" ht="20.100000000000001" customHeight="1" x14ac:dyDescent="0.2">
      <c r="A19" s="64"/>
      <c r="B19" s="78"/>
      <c r="C19" s="63"/>
      <c r="D19" s="63"/>
      <c r="E19" s="63"/>
      <c r="F19" s="63"/>
      <c r="G19" s="79"/>
      <c r="H19" s="79"/>
    </row>
    <row r="20" spans="1:8" s="2" customFormat="1" ht="20.100000000000001" customHeight="1" x14ac:dyDescent="0.2">
      <c r="A20" s="64"/>
      <c r="B20" s="78"/>
      <c r="C20" s="63"/>
      <c r="D20" s="63"/>
      <c r="E20" s="63"/>
      <c r="F20" s="63"/>
      <c r="G20" s="79"/>
      <c r="H20" s="79"/>
    </row>
    <row r="21" spans="1:8" s="2" customFormat="1" ht="20.100000000000001" customHeight="1" x14ac:dyDescent="0.2">
      <c r="A21" s="64"/>
      <c r="B21" s="78"/>
      <c r="C21" s="63"/>
      <c r="D21" s="63"/>
      <c r="E21" s="63"/>
      <c r="F21" s="63"/>
      <c r="G21" s="79"/>
      <c r="H21" s="79"/>
    </row>
    <row r="22" spans="1:8" s="2" customFormat="1" ht="20.100000000000001" customHeight="1" x14ac:dyDescent="0.2">
      <c r="A22" s="64"/>
      <c r="B22" s="78"/>
      <c r="C22" s="63"/>
      <c r="D22" s="63"/>
      <c r="E22" s="63"/>
      <c r="F22" s="63"/>
      <c r="G22" s="79"/>
      <c r="H22" s="79"/>
    </row>
    <row r="23" spans="1:8" s="2" customFormat="1" ht="12" customHeight="1" x14ac:dyDescent="0.2">
      <c r="A23" s="76"/>
      <c r="B23" s="76"/>
      <c r="C23" s="76"/>
      <c r="D23" s="76"/>
      <c r="E23" s="76"/>
      <c r="F23" s="76"/>
      <c r="G23" s="76"/>
      <c r="H23" s="76"/>
    </row>
    <row r="24" spans="1:8" s="2" customFormat="1" ht="12" customHeight="1" x14ac:dyDescent="0.2">
      <c r="A24" s="4"/>
      <c r="B24" s="3"/>
      <c r="C24" s="3"/>
      <c r="D24" s="3"/>
      <c r="E24" s="3"/>
      <c r="F24" s="3"/>
      <c r="G24" s="3"/>
      <c r="H24" s="3"/>
    </row>
    <row r="25" spans="1:8" s="2" customFormat="1" ht="12.75" customHeight="1" x14ac:dyDescent="0.2">
      <c r="A25" s="4"/>
      <c r="B25" s="3"/>
      <c r="C25" s="3"/>
      <c r="D25" s="3"/>
      <c r="E25" s="3"/>
      <c r="F25" s="3"/>
      <c r="G25" s="3"/>
      <c r="H25" s="3"/>
    </row>
    <row r="26" spans="1:8" s="2" customFormat="1" ht="12.75" customHeight="1" x14ac:dyDescent="0.2">
      <c r="A26" s="4"/>
      <c r="B26" s="3"/>
      <c r="C26" s="3"/>
      <c r="D26" s="3"/>
      <c r="E26" s="3"/>
      <c r="F26" s="3"/>
      <c r="G26" s="3"/>
      <c r="H26" s="3"/>
    </row>
    <row r="27" spans="1:8" s="2" customFormat="1" ht="12.75" customHeight="1" x14ac:dyDescent="0.2">
      <c r="A27" s="4"/>
      <c r="B27" s="3"/>
      <c r="C27" s="3"/>
      <c r="D27" s="3"/>
      <c r="E27" s="3"/>
      <c r="F27" s="3"/>
      <c r="G27" s="3"/>
      <c r="H27" s="3"/>
    </row>
    <row r="28" spans="1:8" s="2" customFormat="1" ht="12.75" customHeight="1" x14ac:dyDescent="0.2">
      <c r="A28" s="4"/>
      <c r="B28" s="3"/>
      <c r="C28" s="3"/>
      <c r="D28" s="3"/>
      <c r="E28" s="3"/>
      <c r="F28" s="3"/>
      <c r="G28" s="3"/>
      <c r="H28" s="3"/>
    </row>
    <row r="29" spans="1:8" s="2" customFormat="1" ht="12.75" customHeight="1" x14ac:dyDescent="0.2">
      <c r="A29" s="4"/>
      <c r="B29" s="3"/>
      <c r="C29" s="3"/>
      <c r="D29" s="3"/>
      <c r="E29" s="3"/>
      <c r="F29" s="3"/>
      <c r="G29" s="3"/>
      <c r="H29" s="3"/>
    </row>
    <row r="30" spans="1:8" s="2" customFormat="1" ht="12.75" customHeight="1" x14ac:dyDescent="0.2">
      <c r="A30" s="4"/>
      <c r="B30" s="3"/>
      <c r="C30" s="3"/>
      <c r="D30" s="3"/>
      <c r="E30" s="3"/>
      <c r="F30" s="3"/>
      <c r="G30" s="3"/>
      <c r="H30" s="3"/>
    </row>
    <row r="31" spans="1:8" s="2" customFormat="1" ht="12.75" customHeight="1" x14ac:dyDescent="0.2">
      <c r="A31" s="4"/>
      <c r="B31" s="3"/>
      <c r="C31" s="3"/>
      <c r="D31" s="3"/>
      <c r="E31" s="3"/>
      <c r="F31" s="3"/>
      <c r="G31" s="3"/>
      <c r="H31" s="3"/>
    </row>
    <row r="32" spans="1:8" s="2" customFormat="1" ht="12.75" customHeight="1" x14ac:dyDescent="0.2">
      <c r="A32" s="4"/>
      <c r="B32" s="3"/>
      <c r="C32" s="3"/>
      <c r="D32" s="3"/>
      <c r="E32" s="3"/>
      <c r="F32" s="3"/>
      <c r="G32" s="3"/>
      <c r="H32" s="3"/>
    </row>
    <row r="33" spans="1:8" s="2" customFormat="1" ht="12.75" customHeight="1" x14ac:dyDescent="0.2">
      <c r="A33" s="4"/>
      <c r="B33" s="3"/>
      <c r="C33" s="3"/>
      <c r="D33" s="3"/>
      <c r="E33" s="3"/>
      <c r="F33" s="3"/>
      <c r="G33" s="3"/>
      <c r="H33" s="3"/>
    </row>
    <row r="34" spans="1:8" s="2" customFormat="1" ht="12.7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s="2" customFormat="1" ht="12.75" customHeight="1" x14ac:dyDescent="0.2">
      <c r="A35" s="130"/>
      <c r="B35" s="130"/>
      <c r="C35" s="130"/>
      <c r="D35" s="130"/>
      <c r="E35" s="130"/>
      <c r="F35" s="130"/>
      <c r="G35" s="130"/>
      <c r="H35" s="130"/>
    </row>
  </sheetData>
  <mergeCells count="10">
    <mergeCell ref="A35:H35"/>
    <mergeCell ref="A12:H12"/>
    <mergeCell ref="A1:B1"/>
    <mergeCell ref="A5:A6"/>
    <mergeCell ref="A3:H3"/>
    <mergeCell ref="A4:H4"/>
    <mergeCell ref="B5:B6"/>
    <mergeCell ref="H5:H6"/>
    <mergeCell ref="F5:G5"/>
    <mergeCell ref="C5:E5"/>
  </mergeCells>
  <phoneticPr fontId="2"/>
  <pageMargins left="0.31496062992125984" right="0.31496062992125984" top="0.39370078740157483" bottom="0.39370078740157483" header="0.31496062992125984" footer="0.31496062992125984"/>
  <pageSetup paperSize="153" fitToWidth="0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27"/>
  <sheetViews>
    <sheetView showGridLines="0" zoomScale="115" zoomScaleNormal="115" zoomScaleSheetLayoutView="115" workbookViewId="0">
      <selection activeCell="P2" sqref="P2"/>
    </sheetView>
  </sheetViews>
  <sheetFormatPr defaultColWidth="2.88671875" defaultRowHeight="12.75" customHeight="1" x14ac:dyDescent="0.2"/>
  <cols>
    <col min="1" max="1" width="6.88671875" style="1" customWidth="1"/>
    <col min="2" max="4" width="6" style="1" customWidth="1"/>
    <col min="5" max="13" width="6.109375" style="1" customWidth="1"/>
    <col min="14" max="14" width="5.6640625" style="1" customWidth="1"/>
    <col min="15" max="15" width="6" style="1" customWidth="1"/>
    <col min="16" max="16" width="9.109375" style="1" customWidth="1"/>
    <col min="17" max="17" width="3.21875" style="1" customWidth="1"/>
    <col min="18" max="18" width="6.21875" style="113" customWidth="1"/>
    <col min="19" max="19" width="6.21875" style="1" customWidth="1"/>
    <col min="20" max="20" width="11.88671875" style="1" customWidth="1"/>
    <col min="21" max="21" width="6" style="1" customWidth="1"/>
    <col min="22" max="23" width="6.109375" style="1" customWidth="1"/>
    <col min="24" max="16384" width="2.88671875" style="1"/>
  </cols>
  <sheetData>
    <row r="1" spans="1:23" s="11" customFormat="1" ht="17.100000000000001" customHeight="1" x14ac:dyDescent="0.2">
      <c r="A1" s="124" t="s">
        <v>147</v>
      </c>
      <c r="B1" s="124"/>
      <c r="C1" s="124"/>
      <c r="D1" s="124"/>
      <c r="E1" s="128"/>
      <c r="F1" s="128"/>
      <c r="G1" s="128"/>
      <c r="H1" s="128"/>
      <c r="I1" s="128"/>
      <c r="J1" s="128"/>
      <c r="K1" s="128"/>
      <c r="L1" s="128"/>
      <c r="M1" s="128"/>
      <c r="N1" s="182"/>
      <c r="O1" s="59" t="s">
        <v>191</v>
      </c>
      <c r="P1" s="59"/>
      <c r="Q1" s="59"/>
      <c r="R1" s="59"/>
      <c r="S1" s="59"/>
      <c r="T1" s="59"/>
      <c r="U1" s="59"/>
    </row>
    <row r="2" spans="1:23" s="10" customFormat="1" ht="12" customHeight="1" x14ac:dyDescent="0.2">
      <c r="A2" s="184"/>
      <c r="B2" s="27"/>
      <c r="C2" s="27"/>
      <c r="D2" s="184"/>
      <c r="E2" s="27"/>
      <c r="F2" s="27"/>
      <c r="G2" s="27"/>
      <c r="H2" s="27"/>
      <c r="I2" s="27"/>
      <c r="J2" s="27"/>
      <c r="K2" s="27"/>
      <c r="L2" s="27"/>
      <c r="M2" s="127" t="s">
        <v>51</v>
      </c>
      <c r="N2" s="184"/>
      <c r="O2" s="184"/>
      <c r="P2" s="27"/>
      <c r="Q2" s="27"/>
      <c r="R2" s="46"/>
      <c r="S2" s="27"/>
      <c r="T2" s="114" t="s">
        <v>190</v>
      </c>
    </row>
    <row r="3" spans="1:23" ht="15.75" customHeight="1" x14ac:dyDescent="0.2">
      <c r="A3" s="265"/>
      <c r="B3" s="266" t="s">
        <v>189</v>
      </c>
      <c r="C3" s="267"/>
      <c r="D3" s="268"/>
      <c r="E3" s="266">
        <v>22</v>
      </c>
      <c r="F3" s="267"/>
      <c r="G3" s="268"/>
      <c r="H3" s="266">
        <v>27</v>
      </c>
      <c r="I3" s="267"/>
      <c r="J3" s="268"/>
      <c r="K3" s="266" t="s">
        <v>188</v>
      </c>
      <c r="L3" s="267"/>
      <c r="M3" s="268"/>
      <c r="N3" s="83"/>
      <c r="O3" s="83"/>
    </row>
    <row r="4" spans="1:23" ht="15.75" customHeight="1" x14ac:dyDescent="0.2">
      <c r="A4" s="269"/>
      <c r="B4" s="270" t="s">
        <v>11</v>
      </c>
      <c r="C4" s="196" t="s">
        <v>10</v>
      </c>
      <c r="D4" s="196" t="s">
        <v>9</v>
      </c>
      <c r="E4" s="270" t="s">
        <v>11</v>
      </c>
      <c r="F4" s="196" t="s">
        <v>10</v>
      </c>
      <c r="G4" s="196" t="s">
        <v>9</v>
      </c>
      <c r="H4" s="270" t="s">
        <v>11</v>
      </c>
      <c r="I4" s="196" t="s">
        <v>10</v>
      </c>
      <c r="J4" s="196" t="s">
        <v>9</v>
      </c>
      <c r="K4" s="270" t="s">
        <v>11</v>
      </c>
      <c r="L4" s="196" t="s">
        <v>10</v>
      </c>
      <c r="M4" s="196" t="s">
        <v>9</v>
      </c>
      <c r="N4" s="83"/>
      <c r="O4" s="83"/>
      <c r="R4" s="61"/>
    </row>
    <row r="5" spans="1:23" ht="14.25" customHeight="1" x14ac:dyDescent="0.2">
      <c r="A5" s="271" t="s">
        <v>6</v>
      </c>
      <c r="B5" s="272">
        <f t="shared" ref="B5:E5" si="0">SUM(B6:B26)</f>
        <v>48046</v>
      </c>
      <c r="C5" s="272">
        <f t="shared" si="0"/>
        <v>24091</v>
      </c>
      <c r="D5" s="272">
        <f t="shared" si="0"/>
        <v>23955</v>
      </c>
      <c r="E5" s="272">
        <f t="shared" si="0"/>
        <v>49800</v>
      </c>
      <c r="F5" s="272">
        <f t="shared" ref="F5:G5" si="1">SUM(F6:F26)</f>
        <v>25010</v>
      </c>
      <c r="G5" s="272">
        <f t="shared" si="1"/>
        <v>24790</v>
      </c>
      <c r="H5" s="272">
        <f t="shared" ref="H5:M5" si="2">SUM(H6:H26)</f>
        <v>49230</v>
      </c>
      <c r="I5" s="272">
        <f t="shared" si="2"/>
        <v>24535</v>
      </c>
      <c r="J5" s="272">
        <f t="shared" si="2"/>
        <v>24695</v>
      </c>
      <c r="K5" s="272">
        <f t="shared" si="2"/>
        <v>49596</v>
      </c>
      <c r="L5" s="272">
        <f t="shared" si="2"/>
        <v>24726</v>
      </c>
      <c r="M5" s="272">
        <f t="shared" si="2"/>
        <v>24870</v>
      </c>
      <c r="N5" s="83"/>
      <c r="O5" s="83"/>
      <c r="R5" s="45" t="s">
        <v>151</v>
      </c>
    </row>
    <row r="6" spans="1:23" ht="14.25" customHeight="1" x14ac:dyDescent="0.2">
      <c r="A6" s="273" t="s">
        <v>153</v>
      </c>
      <c r="B6" s="274">
        <f>C6+D6</f>
        <v>2432</v>
      </c>
      <c r="C6" s="275">
        <v>1264</v>
      </c>
      <c r="D6" s="275">
        <v>1168</v>
      </c>
      <c r="E6" s="274">
        <f>F6+G6</f>
        <v>2271</v>
      </c>
      <c r="F6" s="275">
        <v>1140</v>
      </c>
      <c r="G6" s="275">
        <v>1131</v>
      </c>
      <c r="H6" s="274">
        <v>2096</v>
      </c>
      <c r="I6" s="275">
        <v>1077</v>
      </c>
      <c r="J6" s="275">
        <v>1019</v>
      </c>
      <c r="K6" s="274">
        <v>2028</v>
      </c>
      <c r="L6" s="275">
        <v>1073</v>
      </c>
      <c r="M6" s="275">
        <v>955</v>
      </c>
      <c r="N6" s="83"/>
      <c r="O6" s="83"/>
      <c r="R6" s="45" t="s">
        <v>154</v>
      </c>
    </row>
    <row r="7" spans="1:23" ht="14.25" customHeight="1" x14ac:dyDescent="0.2">
      <c r="A7" s="273" t="s">
        <v>155</v>
      </c>
      <c r="B7" s="274">
        <f t="shared" ref="B7:B25" si="3">C7+D7</f>
        <v>2850</v>
      </c>
      <c r="C7" s="107">
        <v>1480</v>
      </c>
      <c r="D7" s="107">
        <v>1370</v>
      </c>
      <c r="E7" s="274">
        <f>F7+G7</f>
        <v>2493</v>
      </c>
      <c r="F7" s="107">
        <v>1309</v>
      </c>
      <c r="G7" s="107">
        <v>1184</v>
      </c>
      <c r="H7" s="274">
        <v>2322</v>
      </c>
      <c r="I7" s="107">
        <v>1152</v>
      </c>
      <c r="J7" s="107">
        <v>1170</v>
      </c>
      <c r="K7" s="274">
        <v>2285</v>
      </c>
      <c r="L7" s="107">
        <v>1144</v>
      </c>
      <c r="M7" s="107">
        <v>1141</v>
      </c>
      <c r="N7" s="83"/>
      <c r="O7" s="83"/>
      <c r="R7" s="45" t="s">
        <v>49</v>
      </c>
    </row>
    <row r="8" spans="1:23" ht="14.25" customHeight="1" x14ac:dyDescent="0.2">
      <c r="A8" s="273" t="s">
        <v>156</v>
      </c>
      <c r="B8" s="274">
        <f t="shared" si="3"/>
        <v>2677</v>
      </c>
      <c r="C8" s="107">
        <v>1380</v>
      </c>
      <c r="D8" s="107">
        <v>1297</v>
      </c>
      <c r="E8" s="274">
        <f t="shared" ref="E8:E22" si="4">F8+G8</f>
        <v>2842</v>
      </c>
      <c r="F8" s="107">
        <v>1474</v>
      </c>
      <c r="G8" s="107">
        <v>1368</v>
      </c>
      <c r="H8" s="274">
        <v>2495</v>
      </c>
      <c r="I8" s="107">
        <v>1316</v>
      </c>
      <c r="J8" s="107">
        <v>1179</v>
      </c>
      <c r="K8" s="274">
        <v>2388</v>
      </c>
      <c r="L8" s="107">
        <v>1179</v>
      </c>
      <c r="M8" s="107">
        <v>1209</v>
      </c>
      <c r="N8" s="83"/>
      <c r="O8" s="83"/>
      <c r="R8" s="45" t="s">
        <v>157</v>
      </c>
    </row>
    <row r="9" spans="1:23" ht="14.25" customHeight="1" x14ac:dyDescent="0.2">
      <c r="A9" s="273" t="s">
        <v>158</v>
      </c>
      <c r="B9" s="274">
        <f t="shared" si="3"/>
        <v>2488</v>
      </c>
      <c r="C9" s="107">
        <v>1265</v>
      </c>
      <c r="D9" s="107">
        <v>1223</v>
      </c>
      <c r="E9" s="274">
        <f t="shared" si="4"/>
        <v>2665</v>
      </c>
      <c r="F9" s="107">
        <v>1360</v>
      </c>
      <c r="G9" s="107">
        <v>1305</v>
      </c>
      <c r="H9" s="274">
        <v>2733</v>
      </c>
      <c r="I9" s="107">
        <v>1399</v>
      </c>
      <c r="J9" s="107">
        <v>1334</v>
      </c>
      <c r="K9" s="274">
        <v>2427</v>
      </c>
      <c r="L9" s="107">
        <v>1277</v>
      </c>
      <c r="M9" s="107">
        <v>1150</v>
      </c>
      <c r="N9" s="83"/>
      <c r="O9" s="83"/>
      <c r="R9" s="45" t="s">
        <v>159</v>
      </c>
    </row>
    <row r="10" spans="1:23" s="2" customFormat="1" ht="14.25" customHeight="1" x14ac:dyDescent="0.2">
      <c r="A10" s="276" t="s">
        <v>160</v>
      </c>
      <c r="B10" s="274">
        <f t="shared" si="3"/>
        <v>2673</v>
      </c>
      <c r="C10" s="107">
        <v>1372</v>
      </c>
      <c r="D10" s="107">
        <v>1301</v>
      </c>
      <c r="E10" s="274">
        <f t="shared" si="4"/>
        <v>2731</v>
      </c>
      <c r="F10" s="107">
        <v>1412</v>
      </c>
      <c r="G10" s="107">
        <v>1319</v>
      </c>
      <c r="H10" s="274">
        <v>2520</v>
      </c>
      <c r="I10" s="107">
        <v>1300</v>
      </c>
      <c r="J10" s="107">
        <v>1220</v>
      </c>
      <c r="K10" s="274">
        <v>2574</v>
      </c>
      <c r="L10" s="107">
        <v>1309</v>
      </c>
      <c r="M10" s="107">
        <v>1265</v>
      </c>
      <c r="N10" s="181"/>
      <c r="O10" s="83"/>
      <c r="P10" s="1"/>
      <c r="Q10" s="1"/>
      <c r="R10" s="45" t="s">
        <v>161</v>
      </c>
      <c r="S10" s="1"/>
      <c r="T10" s="1"/>
      <c r="U10" s="1"/>
      <c r="V10" s="2" t="s">
        <v>162</v>
      </c>
    </row>
    <row r="11" spans="1:23" s="2" customFormat="1" ht="14.25" customHeight="1" x14ac:dyDescent="0.2">
      <c r="A11" s="276" t="s">
        <v>47</v>
      </c>
      <c r="B11" s="274">
        <f t="shared" si="3"/>
        <v>3175</v>
      </c>
      <c r="C11" s="107">
        <v>1666</v>
      </c>
      <c r="D11" s="107">
        <v>1509</v>
      </c>
      <c r="E11" s="274">
        <f t="shared" si="4"/>
        <v>3053</v>
      </c>
      <c r="F11" s="107">
        <v>1669</v>
      </c>
      <c r="G11" s="107">
        <v>1384</v>
      </c>
      <c r="H11" s="274">
        <v>2617</v>
      </c>
      <c r="I11" s="107">
        <v>1381</v>
      </c>
      <c r="J11" s="107">
        <v>1236</v>
      </c>
      <c r="K11" s="274">
        <v>2540</v>
      </c>
      <c r="L11" s="107">
        <v>1347</v>
      </c>
      <c r="M11" s="107">
        <v>1193</v>
      </c>
      <c r="N11" s="181"/>
      <c r="O11" s="83"/>
      <c r="P11" s="1"/>
      <c r="Q11" s="1"/>
      <c r="R11" s="45" t="s">
        <v>163</v>
      </c>
      <c r="S11" s="1"/>
      <c r="T11" s="1"/>
      <c r="U11" s="1"/>
      <c r="V11" s="24"/>
      <c r="W11" s="24"/>
    </row>
    <row r="12" spans="1:23" s="2" customFormat="1" ht="14.25" customHeight="1" x14ac:dyDescent="0.2">
      <c r="A12" s="276" t="s">
        <v>48</v>
      </c>
      <c r="B12" s="274">
        <f t="shared" si="3"/>
        <v>4148</v>
      </c>
      <c r="C12" s="107">
        <v>2164</v>
      </c>
      <c r="D12" s="107">
        <v>1984</v>
      </c>
      <c r="E12" s="274">
        <f t="shared" si="4"/>
        <v>3280</v>
      </c>
      <c r="F12" s="107">
        <v>1743</v>
      </c>
      <c r="G12" s="107">
        <v>1537</v>
      </c>
      <c r="H12" s="274">
        <v>2810</v>
      </c>
      <c r="I12" s="107">
        <v>1471</v>
      </c>
      <c r="J12" s="107">
        <v>1339</v>
      </c>
      <c r="K12" s="274">
        <v>2734</v>
      </c>
      <c r="L12" s="107">
        <v>1462</v>
      </c>
      <c r="M12" s="107">
        <v>1272</v>
      </c>
      <c r="N12" s="181"/>
      <c r="O12" s="83"/>
      <c r="P12" s="1"/>
      <c r="Q12" s="1"/>
      <c r="R12" s="45" t="s">
        <v>164</v>
      </c>
      <c r="S12" s="1"/>
      <c r="T12" s="1"/>
      <c r="U12" s="1"/>
    </row>
    <row r="13" spans="1:23" s="2" customFormat="1" ht="14.25" customHeight="1" x14ac:dyDescent="0.2">
      <c r="A13" s="276" t="s">
        <v>165</v>
      </c>
      <c r="B13" s="274">
        <f t="shared" si="3"/>
        <v>3559</v>
      </c>
      <c r="C13" s="107">
        <v>1841</v>
      </c>
      <c r="D13" s="107">
        <v>1718</v>
      </c>
      <c r="E13" s="274">
        <f t="shared" si="4"/>
        <v>4181</v>
      </c>
      <c r="F13" s="107">
        <v>2150</v>
      </c>
      <c r="G13" s="107">
        <v>2031</v>
      </c>
      <c r="H13" s="274">
        <v>3181</v>
      </c>
      <c r="I13" s="107">
        <v>1673</v>
      </c>
      <c r="J13" s="107">
        <v>1508</v>
      </c>
      <c r="K13" s="274">
        <v>2878</v>
      </c>
      <c r="L13" s="107">
        <v>1489</v>
      </c>
      <c r="M13" s="107">
        <v>1389</v>
      </c>
      <c r="N13" s="181"/>
      <c r="O13" s="83"/>
      <c r="P13" s="1"/>
      <c r="Q13" s="1"/>
      <c r="R13" s="45" t="s">
        <v>166</v>
      </c>
      <c r="S13" s="1"/>
      <c r="T13" s="1"/>
      <c r="U13" s="1"/>
      <c r="V13" s="2" t="s">
        <v>167</v>
      </c>
    </row>
    <row r="14" spans="1:23" s="2" customFormat="1" ht="14.25" customHeight="1" x14ac:dyDescent="0.2">
      <c r="A14" s="276" t="s">
        <v>168</v>
      </c>
      <c r="B14" s="274">
        <f t="shared" si="3"/>
        <v>3254</v>
      </c>
      <c r="C14" s="43">
        <v>1639</v>
      </c>
      <c r="D14" s="43">
        <v>1615</v>
      </c>
      <c r="E14" s="274">
        <f t="shared" si="4"/>
        <v>3593</v>
      </c>
      <c r="F14" s="43">
        <v>1880</v>
      </c>
      <c r="G14" s="43">
        <v>1713</v>
      </c>
      <c r="H14" s="274">
        <v>4042</v>
      </c>
      <c r="I14" s="43">
        <v>2030</v>
      </c>
      <c r="J14" s="43">
        <v>2012</v>
      </c>
      <c r="K14" s="274">
        <v>3299</v>
      </c>
      <c r="L14" s="43">
        <v>1745</v>
      </c>
      <c r="M14" s="43">
        <v>1554</v>
      </c>
      <c r="N14" s="181"/>
      <c r="O14" s="83"/>
      <c r="P14" s="1"/>
      <c r="Q14" s="1"/>
      <c r="R14" s="45" t="s">
        <v>169</v>
      </c>
      <c r="S14" s="1"/>
      <c r="T14" s="1"/>
      <c r="U14" s="1"/>
    </row>
    <row r="15" spans="1:23" s="2" customFormat="1" ht="14.25" customHeight="1" x14ac:dyDescent="0.2">
      <c r="A15" s="276" t="s">
        <v>170</v>
      </c>
      <c r="B15" s="274">
        <f t="shared" si="3"/>
        <v>2711</v>
      </c>
      <c r="C15" s="43">
        <v>1402</v>
      </c>
      <c r="D15" s="43">
        <v>1309</v>
      </c>
      <c r="E15" s="274">
        <f t="shared" si="4"/>
        <v>3207</v>
      </c>
      <c r="F15" s="43">
        <v>1631</v>
      </c>
      <c r="G15" s="43">
        <v>1576</v>
      </c>
      <c r="H15" s="274">
        <v>3454</v>
      </c>
      <c r="I15" s="43">
        <v>1796</v>
      </c>
      <c r="J15" s="43">
        <v>1658</v>
      </c>
      <c r="K15" s="274">
        <v>4079</v>
      </c>
      <c r="L15" s="43">
        <v>2070</v>
      </c>
      <c r="M15" s="43">
        <v>2009</v>
      </c>
      <c r="N15" s="181"/>
      <c r="O15" s="83"/>
      <c r="P15" s="1"/>
      <c r="Q15" s="1"/>
      <c r="R15" s="45" t="s">
        <v>170</v>
      </c>
      <c r="S15" s="1"/>
      <c r="T15" s="1"/>
      <c r="U15" s="1"/>
    </row>
    <row r="16" spans="1:23" s="2" customFormat="1" ht="14.25" customHeight="1" x14ac:dyDescent="0.2">
      <c r="A16" s="276" t="s">
        <v>169</v>
      </c>
      <c r="B16" s="274">
        <f t="shared" si="3"/>
        <v>3006</v>
      </c>
      <c r="C16" s="43">
        <v>1424</v>
      </c>
      <c r="D16" s="43">
        <v>1582</v>
      </c>
      <c r="E16" s="274">
        <f t="shared" si="4"/>
        <v>2702</v>
      </c>
      <c r="F16" s="43">
        <v>1364</v>
      </c>
      <c r="G16" s="43">
        <v>1338</v>
      </c>
      <c r="H16" s="274">
        <v>3125</v>
      </c>
      <c r="I16" s="43">
        <v>1580</v>
      </c>
      <c r="J16" s="43">
        <v>1545</v>
      </c>
      <c r="K16" s="274">
        <v>3476</v>
      </c>
      <c r="L16" s="43">
        <v>1805</v>
      </c>
      <c r="M16" s="43">
        <v>1671</v>
      </c>
      <c r="N16" s="181"/>
      <c r="O16" s="83"/>
      <c r="P16" s="1"/>
      <c r="Q16" s="1"/>
      <c r="R16" s="45" t="s">
        <v>171</v>
      </c>
      <c r="S16" s="1"/>
      <c r="T16" s="1"/>
      <c r="U16" s="1"/>
    </row>
    <row r="17" spans="1:21" s="2" customFormat="1" ht="14.25" customHeight="1" x14ac:dyDescent="0.2">
      <c r="A17" s="276" t="s">
        <v>172</v>
      </c>
      <c r="B17" s="274">
        <f t="shared" si="3"/>
        <v>3942</v>
      </c>
      <c r="C17" s="43">
        <v>1945</v>
      </c>
      <c r="D17" s="43">
        <v>1997</v>
      </c>
      <c r="E17" s="274">
        <f t="shared" si="4"/>
        <v>2928</v>
      </c>
      <c r="F17" s="43">
        <v>1376</v>
      </c>
      <c r="G17" s="43">
        <v>1552</v>
      </c>
      <c r="H17" s="274">
        <v>2601</v>
      </c>
      <c r="I17" s="43">
        <v>1314</v>
      </c>
      <c r="J17" s="43">
        <v>1287</v>
      </c>
      <c r="K17" s="274">
        <v>3022</v>
      </c>
      <c r="L17" s="43">
        <v>1529</v>
      </c>
      <c r="M17" s="43">
        <v>1493</v>
      </c>
      <c r="N17" s="181"/>
      <c r="O17" s="83"/>
      <c r="P17" s="1"/>
      <c r="Q17" s="1"/>
      <c r="R17" s="45" t="s">
        <v>173</v>
      </c>
      <c r="S17" s="1"/>
      <c r="T17" s="1"/>
      <c r="U17" s="1"/>
    </row>
    <row r="18" spans="1:21" s="2" customFormat="1" ht="14.25" customHeight="1" x14ac:dyDescent="0.2">
      <c r="A18" s="276" t="s">
        <v>164</v>
      </c>
      <c r="B18" s="274">
        <f t="shared" si="3"/>
        <v>3230</v>
      </c>
      <c r="C18" s="43">
        <v>1637</v>
      </c>
      <c r="D18" s="43">
        <v>1593</v>
      </c>
      <c r="E18" s="274">
        <f t="shared" si="4"/>
        <v>3837</v>
      </c>
      <c r="F18" s="43">
        <v>1876</v>
      </c>
      <c r="G18" s="43">
        <v>1961</v>
      </c>
      <c r="H18" s="274">
        <v>2874</v>
      </c>
      <c r="I18" s="43">
        <v>1341</v>
      </c>
      <c r="J18" s="43">
        <v>1533</v>
      </c>
      <c r="K18" s="274">
        <v>2537</v>
      </c>
      <c r="L18" s="43">
        <v>1282</v>
      </c>
      <c r="M18" s="43">
        <v>1255</v>
      </c>
      <c r="N18" s="181"/>
      <c r="O18" s="83"/>
      <c r="P18" s="1"/>
      <c r="Q18" s="1"/>
      <c r="R18" s="45" t="s">
        <v>174</v>
      </c>
      <c r="S18" s="1"/>
      <c r="T18" s="1"/>
      <c r="U18" s="1"/>
    </row>
    <row r="19" spans="1:21" s="2" customFormat="1" ht="14.25" customHeight="1" x14ac:dyDescent="0.2">
      <c r="A19" s="276" t="s">
        <v>163</v>
      </c>
      <c r="B19" s="274">
        <f t="shared" si="3"/>
        <v>2767</v>
      </c>
      <c r="C19" s="43">
        <v>1387</v>
      </c>
      <c r="D19" s="43">
        <v>1380</v>
      </c>
      <c r="E19" s="274">
        <f t="shared" si="4"/>
        <v>3152</v>
      </c>
      <c r="F19" s="43">
        <v>1571</v>
      </c>
      <c r="G19" s="43">
        <v>1581</v>
      </c>
      <c r="H19" s="274">
        <v>3679</v>
      </c>
      <c r="I19" s="43">
        <v>1779</v>
      </c>
      <c r="J19" s="43">
        <v>1900</v>
      </c>
      <c r="K19" s="274">
        <v>2801</v>
      </c>
      <c r="L19" s="43">
        <v>1290</v>
      </c>
      <c r="M19" s="43">
        <v>1511</v>
      </c>
      <c r="N19" s="181"/>
      <c r="O19" s="83"/>
      <c r="P19" s="1"/>
      <c r="Q19" s="1"/>
      <c r="R19" s="45" t="s">
        <v>175</v>
      </c>
      <c r="S19" s="1"/>
      <c r="T19" s="1"/>
      <c r="U19" s="1"/>
    </row>
    <row r="20" spans="1:21" s="2" customFormat="1" ht="14.25" customHeight="1" x14ac:dyDescent="0.2">
      <c r="A20" s="276" t="s">
        <v>161</v>
      </c>
      <c r="B20" s="274">
        <f t="shared" si="3"/>
        <v>2020</v>
      </c>
      <c r="C20" s="43">
        <v>1004</v>
      </c>
      <c r="D20" s="43">
        <v>1016</v>
      </c>
      <c r="E20" s="274">
        <f t="shared" si="4"/>
        <v>2630</v>
      </c>
      <c r="F20" s="43">
        <v>1296</v>
      </c>
      <c r="G20" s="43">
        <v>1334</v>
      </c>
      <c r="H20" s="274">
        <v>2971</v>
      </c>
      <c r="I20" s="43">
        <v>1448</v>
      </c>
      <c r="J20" s="43">
        <v>1523</v>
      </c>
      <c r="K20" s="274">
        <v>3489</v>
      </c>
      <c r="L20" s="43">
        <v>1667</v>
      </c>
      <c r="M20" s="43">
        <v>1822</v>
      </c>
      <c r="N20" s="181"/>
      <c r="O20" s="83"/>
      <c r="P20" s="1"/>
      <c r="Q20" s="1"/>
      <c r="R20" s="45" t="s">
        <v>176</v>
      </c>
      <c r="S20" s="1"/>
      <c r="T20" s="1"/>
      <c r="U20" s="1"/>
    </row>
    <row r="21" spans="1:21" s="2" customFormat="1" ht="14.25" customHeight="1" x14ac:dyDescent="0.2">
      <c r="A21" s="276" t="s">
        <v>177</v>
      </c>
      <c r="B21" s="274">
        <f t="shared" si="3"/>
        <v>1468</v>
      </c>
      <c r="C21" s="43">
        <v>674</v>
      </c>
      <c r="D21" s="43">
        <v>794</v>
      </c>
      <c r="E21" s="274">
        <f t="shared" si="4"/>
        <v>1850</v>
      </c>
      <c r="F21" s="43">
        <v>877</v>
      </c>
      <c r="G21" s="43">
        <v>973</v>
      </c>
      <c r="H21" s="274">
        <v>2351</v>
      </c>
      <c r="I21" s="43">
        <v>1144</v>
      </c>
      <c r="J21" s="43">
        <v>1207</v>
      </c>
      <c r="K21" s="274">
        <v>2720</v>
      </c>
      <c r="L21" s="43">
        <v>1302</v>
      </c>
      <c r="M21" s="43">
        <v>1418</v>
      </c>
      <c r="N21" s="181"/>
      <c r="O21" s="83"/>
      <c r="P21" s="1"/>
      <c r="Q21" s="1"/>
      <c r="R21" s="44" t="s">
        <v>178</v>
      </c>
      <c r="S21" s="1"/>
      <c r="T21" s="1"/>
      <c r="U21" s="1"/>
    </row>
    <row r="22" spans="1:21" s="2" customFormat="1" ht="14.25" customHeight="1" x14ac:dyDescent="0.2">
      <c r="A22" s="276" t="s">
        <v>157</v>
      </c>
      <c r="B22" s="274">
        <f t="shared" si="3"/>
        <v>906</v>
      </c>
      <c r="C22" s="43">
        <v>331</v>
      </c>
      <c r="D22" s="43">
        <v>575</v>
      </c>
      <c r="E22" s="274">
        <f t="shared" si="4"/>
        <v>1240</v>
      </c>
      <c r="F22" s="43">
        <v>512</v>
      </c>
      <c r="G22" s="43">
        <v>728</v>
      </c>
      <c r="H22" s="274">
        <v>1531</v>
      </c>
      <c r="I22" s="43">
        <v>673</v>
      </c>
      <c r="J22" s="43">
        <v>858</v>
      </c>
      <c r="K22" s="274">
        <v>2004</v>
      </c>
      <c r="L22" s="43">
        <v>938</v>
      </c>
      <c r="M22" s="43">
        <v>1066</v>
      </c>
      <c r="N22" s="181"/>
      <c r="O22" s="83"/>
      <c r="P22" s="1"/>
      <c r="Q22" s="1"/>
      <c r="R22" s="44" t="s">
        <v>179</v>
      </c>
      <c r="S22" s="1"/>
      <c r="T22" s="1"/>
      <c r="U22" s="1"/>
    </row>
    <row r="23" spans="1:21" ht="14.25" customHeight="1" x14ac:dyDescent="0.2">
      <c r="A23" s="276" t="s">
        <v>49</v>
      </c>
      <c r="B23" s="274">
        <f t="shared" si="3"/>
        <v>471</v>
      </c>
      <c r="C23" s="43">
        <v>148</v>
      </c>
      <c r="D23" s="43">
        <v>323</v>
      </c>
      <c r="E23" s="274">
        <f>F23+G23</f>
        <v>694</v>
      </c>
      <c r="F23" s="43">
        <v>213</v>
      </c>
      <c r="G23" s="43">
        <v>481</v>
      </c>
      <c r="H23" s="274">
        <v>894</v>
      </c>
      <c r="I23" s="43">
        <v>338</v>
      </c>
      <c r="J23" s="43">
        <v>556</v>
      </c>
      <c r="K23" s="274">
        <v>1139</v>
      </c>
      <c r="L23" s="43">
        <v>439</v>
      </c>
      <c r="M23" s="43">
        <v>700</v>
      </c>
      <c r="N23" s="83"/>
      <c r="O23" s="83"/>
      <c r="R23" s="44" t="s">
        <v>46</v>
      </c>
    </row>
    <row r="24" spans="1:21" ht="14.25" customHeight="1" x14ac:dyDescent="0.2">
      <c r="A24" s="276" t="s">
        <v>180</v>
      </c>
      <c r="B24" s="274">
        <f t="shared" si="3"/>
        <v>204</v>
      </c>
      <c r="C24" s="43">
        <v>54</v>
      </c>
      <c r="D24" s="43">
        <v>150</v>
      </c>
      <c r="E24" s="274">
        <f>F24+G24</f>
        <v>253</v>
      </c>
      <c r="F24" s="43">
        <v>69</v>
      </c>
      <c r="G24" s="43">
        <v>184</v>
      </c>
      <c r="H24" s="274">
        <v>382</v>
      </c>
      <c r="I24" s="43">
        <v>85</v>
      </c>
      <c r="J24" s="43">
        <v>297</v>
      </c>
      <c r="K24" s="274">
        <v>517</v>
      </c>
      <c r="L24" s="43">
        <v>151</v>
      </c>
      <c r="M24" s="43">
        <v>366</v>
      </c>
      <c r="N24" s="83"/>
      <c r="O24" s="83"/>
      <c r="R24" s="44" t="s">
        <v>152</v>
      </c>
    </row>
    <row r="25" spans="1:21" ht="14.25" customHeight="1" x14ac:dyDescent="0.2">
      <c r="A25" s="276" t="s">
        <v>181</v>
      </c>
      <c r="B25" s="274">
        <f t="shared" si="3"/>
        <v>63</v>
      </c>
      <c r="C25" s="43">
        <v>12</v>
      </c>
      <c r="D25" s="43">
        <v>51</v>
      </c>
      <c r="E25" s="274">
        <f>F25+G25</f>
        <v>93</v>
      </c>
      <c r="F25" s="43">
        <v>20</v>
      </c>
      <c r="G25" s="43">
        <v>73</v>
      </c>
      <c r="H25" s="274">
        <v>113</v>
      </c>
      <c r="I25" s="43">
        <v>20</v>
      </c>
      <c r="J25" s="43">
        <v>93</v>
      </c>
      <c r="K25" s="274">
        <v>166</v>
      </c>
      <c r="L25" s="43">
        <v>16</v>
      </c>
      <c r="M25" s="43">
        <v>150</v>
      </c>
      <c r="N25" s="83"/>
      <c r="O25" s="83"/>
    </row>
    <row r="26" spans="1:21" ht="14.25" customHeight="1" x14ac:dyDescent="0.2">
      <c r="A26" s="277" t="s">
        <v>45</v>
      </c>
      <c r="B26" s="278">
        <v>2</v>
      </c>
      <c r="C26" s="42">
        <v>2</v>
      </c>
      <c r="D26" s="42" t="s">
        <v>44</v>
      </c>
      <c r="E26" s="278">
        <f>F26+G26</f>
        <v>105</v>
      </c>
      <c r="F26" s="42">
        <v>68</v>
      </c>
      <c r="G26" s="42">
        <v>37</v>
      </c>
      <c r="H26" s="278">
        <v>439</v>
      </c>
      <c r="I26" s="42">
        <v>218</v>
      </c>
      <c r="J26" s="42">
        <v>221</v>
      </c>
      <c r="K26" s="278">
        <v>493</v>
      </c>
      <c r="L26" s="42">
        <v>212</v>
      </c>
      <c r="M26" s="42">
        <v>281</v>
      </c>
      <c r="N26" s="83"/>
      <c r="O26" s="83"/>
      <c r="T26" s="1" t="s">
        <v>167</v>
      </c>
    </row>
    <row r="27" spans="1:21" ht="12" customHeight="1" x14ac:dyDescent="0.2">
      <c r="A27" s="83"/>
      <c r="B27" s="83"/>
      <c r="C27" s="83"/>
      <c r="D27" s="83"/>
      <c r="E27" s="83"/>
      <c r="F27" s="89"/>
      <c r="G27" s="89"/>
      <c r="H27" s="89"/>
      <c r="I27" s="89"/>
      <c r="J27" s="89"/>
      <c r="K27" s="89"/>
      <c r="L27" s="89"/>
      <c r="M27" s="89" t="s">
        <v>86</v>
      </c>
      <c r="N27" s="83"/>
      <c r="O27" s="89"/>
      <c r="P27" s="89"/>
      <c r="T27" s="89" t="s">
        <v>86</v>
      </c>
    </row>
  </sheetData>
  <mergeCells count="5">
    <mergeCell ref="K3:M3"/>
    <mergeCell ref="A3:A4"/>
    <mergeCell ref="B3:D3"/>
    <mergeCell ref="E3:G3"/>
    <mergeCell ref="H3:J3"/>
  </mergeCells>
  <phoneticPr fontId="2"/>
  <pageMargins left="0.31496062992125984" right="0.31496062992125984" top="0.39370078740157483" bottom="0.39370078740157483" header="0.31496062992125984" footer="0.31496062992125984"/>
  <pageSetup paperSize="153" scale="99" orientation="portrait" horizontalDpi="1200" verticalDpi="1200" r:id="rId1"/>
  <headerFooter alignWithMargins="0"/>
  <colBreaks count="1" manualBreakCount="1">
    <brk id="7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13"/>
  <sheetViews>
    <sheetView showGridLines="0" zoomScale="178" zoomScaleNormal="178" workbookViewId="0">
      <selection activeCell="D7" sqref="D7"/>
    </sheetView>
  </sheetViews>
  <sheetFormatPr defaultColWidth="2.88671875" defaultRowHeight="12.75" customHeight="1" x14ac:dyDescent="0.2"/>
  <cols>
    <col min="1" max="4" width="6.88671875" style="187" customWidth="1"/>
    <col min="5" max="6" width="7.6640625" style="187" customWidth="1"/>
    <col min="7" max="9" width="3.6640625" style="181" customWidth="1"/>
    <col min="10" max="10" width="3" style="187" customWidth="1"/>
    <col min="11" max="16384" width="2.88671875" style="187"/>
  </cols>
  <sheetData>
    <row r="1" spans="1:28" s="182" customFormat="1" ht="17.100000000000001" customHeight="1" x14ac:dyDescent="0.2">
      <c r="A1" s="124" t="s">
        <v>56</v>
      </c>
      <c r="B1" s="128"/>
      <c r="C1" s="128"/>
      <c r="D1" s="128"/>
      <c r="E1" s="128"/>
      <c r="F1" s="128"/>
      <c r="G1" s="48"/>
      <c r="H1" s="48"/>
      <c r="I1" s="48"/>
      <c r="J1" s="128"/>
      <c r="K1" s="128"/>
      <c r="L1" s="128"/>
      <c r="M1" s="128"/>
      <c r="N1" s="128"/>
      <c r="O1" s="128"/>
      <c r="P1" s="128"/>
    </row>
    <row r="2" spans="1:28" s="184" customFormat="1" ht="12" customHeight="1" x14ac:dyDescent="0.2">
      <c r="B2" s="27"/>
      <c r="C2" s="27"/>
      <c r="D2" s="27"/>
      <c r="E2" s="27"/>
      <c r="F2" s="127" t="s">
        <v>51</v>
      </c>
      <c r="G2" s="27"/>
      <c r="H2" s="27"/>
      <c r="J2" s="27"/>
      <c r="K2" s="27"/>
      <c r="L2" s="27"/>
      <c r="M2" s="27"/>
      <c r="N2" s="27"/>
    </row>
    <row r="3" spans="1:28" ht="26.25" customHeight="1" x14ac:dyDescent="0.2">
      <c r="A3" s="205" t="s">
        <v>55</v>
      </c>
      <c r="B3" s="205"/>
      <c r="C3" s="204" t="s">
        <v>54</v>
      </c>
      <c r="D3" s="204"/>
      <c r="E3" s="279" t="s">
        <v>192</v>
      </c>
      <c r="F3" s="279" t="s">
        <v>193</v>
      </c>
      <c r="G3" s="203"/>
      <c r="H3" s="203"/>
      <c r="I3" s="203"/>
      <c r="J3" s="181"/>
    </row>
    <row r="4" spans="1:28" ht="19.5" customHeight="1" x14ac:dyDescent="0.2">
      <c r="A4" s="186" t="s">
        <v>150</v>
      </c>
      <c r="B4" s="186" t="s">
        <v>116</v>
      </c>
      <c r="C4" s="186" t="s">
        <v>53</v>
      </c>
      <c r="D4" s="186" t="s">
        <v>52</v>
      </c>
      <c r="E4" s="280"/>
      <c r="F4" s="280"/>
      <c r="G4" s="203"/>
      <c r="H4" s="203"/>
      <c r="I4" s="203"/>
      <c r="J4" s="181"/>
    </row>
    <row r="5" spans="1:28" ht="15" customHeight="1" x14ac:dyDescent="0.2">
      <c r="A5" s="103">
        <v>34472</v>
      </c>
      <c r="B5" s="103">
        <v>33009</v>
      </c>
      <c r="C5" s="281">
        <v>1463</v>
      </c>
      <c r="D5" s="282">
        <v>4.4000000000000004</v>
      </c>
      <c r="E5" s="283">
        <v>5.75</v>
      </c>
      <c r="F5" s="284">
        <v>5995.1</v>
      </c>
      <c r="G5" s="285"/>
      <c r="H5" s="286"/>
      <c r="I5" s="286"/>
      <c r="J5" s="181"/>
    </row>
    <row r="6" spans="1:28" ht="12" customHeight="1" x14ac:dyDescent="0.2">
      <c r="F6" s="89" t="s">
        <v>87</v>
      </c>
      <c r="H6" s="24"/>
      <c r="I6" s="187"/>
      <c r="J6" s="24"/>
    </row>
    <row r="7" spans="1:28" ht="15.75" customHeight="1" x14ac:dyDescent="0.2">
      <c r="G7" s="287"/>
      <c r="H7" s="287"/>
      <c r="I7" s="287"/>
      <c r="J7" s="287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</row>
    <row r="8" spans="1:28" ht="11.25" customHeight="1" x14ac:dyDescent="0.2">
      <c r="A8" s="289" t="s">
        <v>198</v>
      </c>
      <c r="B8" s="289"/>
      <c r="C8" s="289"/>
      <c r="D8" s="289"/>
      <c r="E8" s="289"/>
      <c r="F8" s="289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</row>
    <row r="9" spans="1:28" ht="11.25" customHeight="1" x14ac:dyDescent="0.2">
      <c r="A9" s="289"/>
      <c r="B9" s="289"/>
      <c r="C9" s="289"/>
      <c r="D9" s="289"/>
      <c r="E9" s="289"/>
      <c r="F9" s="289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</row>
    <row r="10" spans="1:28" ht="11.25" customHeight="1" x14ac:dyDescent="0.2">
      <c r="A10" s="289"/>
      <c r="B10" s="289"/>
      <c r="C10" s="289"/>
      <c r="D10" s="289"/>
      <c r="E10" s="289"/>
      <c r="F10" s="289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</row>
    <row r="11" spans="1:28" ht="11.25" customHeight="1" x14ac:dyDescent="0.2">
      <c r="A11" s="289"/>
      <c r="B11" s="289"/>
      <c r="C11" s="289"/>
      <c r="D11" s="289"/>
      <c r="E11" s="289"/>
      <c r="F11" s="289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</row>
    <row r="12" spans="1:28" ht="11.25" customHeight="1" x14ac:dyDescent="0.2">
      <c r="A12" s="289"/>
      <c r="B12" s="289"/>
      <c r="C12" s="289"/>
      <c r="D12" s="289"/>
      <c r="E12" s="289"/>
      <c r="F12" s="289"/>
    </row>
    <row r="13" spans="1:28" ht="30" customHeight="1" x14ac:dyDescent="0.2">
      <c r="A13" s="290"/>
      <c r="B13" s="290"/>
      <c r="C13" s="290"/>
      <c r="D13" s="290"/>
      <c r="E13" s="290"/>
      <c r="F13" s="290"/>
    </row>
  </sheetData>
  <mergeCells count="6">
    <mergeCell ref="A3:B3"/>
    <mergeCell ref="C3:D3"/>
    <mergeCell ref="E3:E4"/>
    <mergeCell ref="F3:F4"/>
    <mergeCell ref="N7:AB11"/>
    <mergeCell ref="A8:F1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H45"/>
  <sheetViews>
    <sheetView showGridLines="0" topLeftCell="A31" zoomScale="160" zoomScaleNormal="160" workbookViewId="0">
      <selection activeCell="F34" sqref="F34"/>
    </sheetView>
  </sheetViews>
  <sheetFormatPr defaultColWidth="2.88671875" defaultRowHeight="12.75" customHeight="1" x14ac:dyDescent="0.2"/>
  <cols>
    <col min="1" max="1" width="1.88671875" style="83" customWidth="1"/>
    <col min="2" max="2" width="6.109375" style="83" customWidth="1"/>
    <col min="3" max="11" width="3.88671875" style="83" customWidth="1"/>
    <col min="12" max="12" width="3.21875" style="83" customWidth="1"/>
    <col min="13" max="16" width="2.6640625" style="83" customWidth="1"/>
    <col min="17" max="22" width="2.88671875" style="83" customWidth="1"/>
    <col min="23" max="23" width="2.44140625" style="83" customWidth="1"/>
    <col min="24" max="24" width="3.109375" style="83" customWidth="1"/>
    <col min="25" max="25" width="2.88671875" style="83" customWidth="1"/>
    <col min="26" max="26" width="3.33203125" style="83" customWidth="1"/>
    <col min="27" max="27" width="2.88671875" style="83" customWidth="1"/>
    <col min="28" max="28" width="1.33203125" style="83" customWidth="1"/>
    <col min="29" max="29" width="4.88671875" style="83" bestFit="1" customWidth="1"/>
    <col min="30" max="30" width="8.109375" style="83" customWidth="1"/>
    <col min="31" max="33" width="9.21875" style="83" customWidth="1"/>
    <col min="34" max="34" width="8" style="83" bestFit="1" customWidth="1"/>
    <col min="35" max="16384" width="2.88671875" style="83"/>
  </cols>
  <sheetData>
    <row r="1" spans="1:60" s="182" customFormat="1" ht="17.100000000000001" customHeight="1" x14ac:dyDescent="0.15">
      <c r="A1" s="124" t="s">
        <v>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C1" s="291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</row>
    <row r="2" spans="1:60" s="184" customFormat="1" ht="12" customHeight="1" x14ac:dyDescent="0.15">
      <c r="A2" s="183"/>
      <c r="B2" s="28"/>
      <c r="C2" s="28"/>
      <c r="D2" s="28"/>
      <c r="E2" s="28"/>
      <c r="F2" s="28"/>
      <c r="G2" s="28"/>
      <c r="H2" s="28"/>
      <c r="I2" s="28"/>
      <c r="J2" s="28"/>
      <c r="K2" s="127" t="s">
        <v>85</v>
      </c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C2" s="293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</row>
    <row r="3" spans="1:60" ht="12.75" customHeight="1" x14ac:dyDescent="0.2">
      <c r="A3" s="200"/>
      <c r="B3" s="200"/>
      <c r="C3" s="295" t="s">
        <v>194</v>
      </c>
      <c r="D3" s="295"/>
      <c r="E3" s="295"/>
      <c r="F3" s="295">
        <v>27</v>
      </c>
      <c r="G3" s="295"/>
      <c r="H3" s="295"/>
      <c r="I3" s="295" t="s">
        <v>195</v>
      </c>
      <c r="J3" s="295"/>
      <c r="K3" s="29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</row>
    <row r="4" spans="1:60" ht="13.5" customHeight="1" x14ac:dyDescent="0.2">
      <c r="A4" s="200"/>
      <c r="B4" s="200"/>
      <c r="C4" s="270" t="s">
        <v>11</v>
      </c>
      <c r="D4" s="270" t="s">
        <v>10</v>
      </c>
      <c r="E4" s="270" t="s">
        <v>9</v>
      </c>
      <c r="F4" s="270" t="s">
        <v>11</v>
      </c>
      <c r="G4" s="270" t="s">
        <v>10</v>
      </c>
      <c r="H4" s="270" t="s">
        <v>9</v>
      </c>
      <c r="I4" s="270" t="s">
        <v>11</v>
      </c>
      <c r="J4" s="270" t="s">
        <v>10</v>
      </c>
      <c r="K4" s="270" t="s">
        <v>9</v>
      </c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</row>
    <row r="5" spans="1:60" ht="18.899999999999999" customHeight="1" x14ac:dyDescent="0.2">
      <c r="A5" s="297" t="s">
        <v>82</v>
      </c>
      <c r="B5" s="297"/>
      <c r="C5" s="55">
        <f t="shared" ref="C5:E5" si="0">C21+C20+C13+C9</f>
        <v>24335</v>
      </c>
      <c r="D5" s="55">
        <f t="shared" si="0"/>
        <v>14512</v>
      </c>
      <c r="E5" s="55">
        <f t="shared" si="0"/>
        <v>9823</v>
      </c>
      <c r="F5" s="55">
        <f>F21+F20+F13+F9</f>
        <v>24226</v>
      </c>
      <c r="G5" s="55">
        <f>G21+G20+G13+G9</f>
        <v>14112</v>
      </c>
      <c r="H5" s="55">
        <f t="shared" ref="H5" si="1">H21+H20+H13+H9</f>
        <v>10114</v>
      </c>
      <c r="I5" s="55">
        <f>I21+I20+I13+I9</f>
        <v>24112</v>
      </c>
      <c r="J5" s="55">
        <f>J21+J20+J13+J9</f>
        <v>13748</v>
      </c>
      <c r="K5" s="55">
        <f t="shared" ref="K5" si="2">K21+K20+K13+K9</f>
        <v>10364</v>
      </c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</row>
    <row r="6" spans="1:60" ht="18.600000000000001" customHeight="1" x14ac:dyDescent="0.2">
      <c r="A6" s="298" t="s">
        <v>81</v>
      </c>
      <c r="B6" s="299" t="s">
        <v>80</v>
      </c>
      <c r="C6" s="52">
        <v>529</v>
      </c>
      <c r="D6" s="51">
        <v>288</v>
      </c>
      <c r="E6" s="51">
        <v>241</v>
      </c>
      <c r="F6" s="52">
        <v>486</v>
      </c>
      <c r="G6" s="51">
        <v>267</v>
      </c>
      <c r="H6" s="51">
        <v>219</v>
      </c>
      <c r="I6" s="52">
        <v>451</v>
      </c>
      <c r="J6" s="51">
        <v>243</v>
      </c>
      <c r="K6" s="51">
        <v>208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</row>
    <row r="7" spans="1:60" ht="18.600000000000001" customHeight="1" x14ac:dyDescent="0.2">
      <c r="A7" s="298"/>
      <c r="B7" s="299" t="s">
        <v>79</v>
      </c>
      <c r="C7" s="52">
        <v>0</v>
      </c>
      <c r="D7" s="51">
        <v>0</v>
      </c>
      <c r="E7" s="51">
        <v>0</v>
      </c>
      <c r="F7" s="52">
        <v>2</v>
      </c>
      <c r="G7" s="51">
        <v>2</v>
      </c>
      <c r="H7" s="51">
        <v>0</v>
      </c>
      <c r="I7" s="52">
        <v>0</v>
      </c>
      <c r="J7" s="51">
        <v>0</v>
      </c>
      <c r="K7" s="51">
        <v>0</v>
      </c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</row>
    <row r="8" spans="1:60" ht="18.600000000000001" customHeight="1" x14ac:dyDescent="0.2">
      <c r="A8" s="298"/>
      <c r="B8" s="300" t="s">
        <v>122</v>
      </c>
      <c r="C8" s="52">
        <v>7</v>
      </c>
      <c r="D8" s="51">
        <v>4</v>
      </c>
      <c r="E8" s="51">
        <v>3</v>
      </c>
      <c r="F8" s="52">
        <v>9</v>
      </c>
      <c r="G8" s="51">
        <v>5</v>
      </c>
      <c r="H8" s="51">
        <v>4</v>
      </c>
      <c r="I8" s="52">
        <v>9</v>
      </c>
      <c r="J8" s="51">
        <v>4</v>
      </c>
      <c r="K8" s="51">
        <v>5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</row>
    <row r="9" spans="1:60" ht="18.600000000000001" customHeight="1" x14ac:dyDescent="0.2">
      <c r="A9" s="298"/>
      <c r="B9" s="299" t="s">
        <v>69</v>
      </c>
      <c r="C9" s="52">
        <v>536</v>
      </c>
      <c r="D9" s="52">
        <v>292</v>
      </c>
      <c r="E9" s="52">
        <v>244</v>
      </c>
      <c r="F9" s="52">
        <v>497</v>
      </c>
      <c r="G9" s="52">
        <v>274</v>
      </c>
      <c r="H9" s="52">
        <v>223</v>
      </c>
      <c r="I9" s="52">
        <f>SUM(I6:I8)</f>
        <v>460</v>
      </c>
      <c r="J9" s="52">
        <f t="shared" ref="J9" si="3">SUM(J6:J8)</f>
        <v>247</v>
      </c>
      <c r="K9" s="52">
        <f>SUM(K6:K8)</f>
        <v>213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</row>
    <row r="10" spans="1:60" ht="18.600000000000001" customHeight="1" x14ac:dyDescent="0.2">
      <c r="A10" s="298" t="s">
        <v>78</v>
      </c>
      <c r="B10" s="299" t="s">
        <v>77</v>
      </c>
      <c r="C10" s="52">
        <v>0</v>
      </c>
      <c r="D10" s="51">
        <v>0</v>
      </c>
      <c r="E10" s="51">
        <v>0</v>
      </c>
      <c r="F10" s="52">
        <v>0</v>
      </c>
      <c r="G10" s="51">
        <v>0</v>
      </c>
      <c r="H10" s="51">
        <v>0</v>
      </c>
      <c r="I10" s="52">
        <v>1</v>
      </c>
      <c r="J10" s="51">
        <v>1</v>
      </c>
      <c r="K10" s="51">
        <v>0</v>
      </c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</row>
    <row r="11" spans="1:60" ht="18.600000000000001" customHeight="1" x14ac:dyDescent="0.2">
      <c r="A11" s="298"/>
      <c r="B11" s="299" t="s">
        <v>76</v>
      </c>
      <c r="C11" s="52">
        <v>1392</v>
      </c>
      <c r="D11" s="51">
        <v>1163</v>
      </c>
      <c r="E11" s="51">
        <v>229</v>
      </c>
      <c r="F11" s="52">
        <v>1363</v>
      </c>
      <c r="G11" s="51">
        <v>1116</v>
      </c>
      <c r="H11" s="51">
        <v>247</v>
      </c>
      <c r="I11" s="52">
        <v>1364</v>
      </c>
      <c r="J11" s="51">
        <v>1104</v>
      </c>
      <c r="K11" s="51">
        <v>260</v>
      </c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</row>
    <row r="12" spans="1:60" ht="18.600000000000001" customHeight="1" x14ac:dyDescent="0.2">
      <c r="A12" s="298"/>
      <c r="B12" s="299" t="s">
        <v>75</v>
      </c>
      <c r="C12" s="52">
        <v>8281</v>
      </c>
      <c r="D12" s="51">
        <v>6290</v>
      </c>
      <c r="E12" s="51">
        <v>1991</v>
      </c>
      <c r="F12" s="52">
        <v>8203</v>
      </c>
      <c r="G12" s="51">
        <v>6273</v>
      </c>
      <c r="H12" s="51">
        <v>1930</v>
      </c>
      <c r="I12" s="52">
        <v>8167</v>
      </c>
      <c r="J12" s="51">
        <v>6185</v>
      </c>
      <c r="K12" s="51">
        <v>1982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</row>
    <row r="13" spans="1:60" ht="18.600000000000001" customHeight="1" x14ac:dyDescent="0.2">
      <c r="A13" s="298"/>
      <c r="B13" s="299" t="s">
        <v>69</v>
      </c>
      <c r="C13" s="52">
        <v>9673</v>
      </c>
      <c r="D13" s="52">
        <v>7453</v>
      </c>
      <c r="E13" s="52">
        <v>2220</v>
      </c>
      <c r="F13" s="52">
        <v>9566</v>
      </c>
      <c r="G13" s="52">
        <v>7389</v>
      </c>
      <c r="H13" s="52">
        <v>2177</v>
      </c>
      <c r="I13" s="52">
        <f>SUM(I10:I12)</f>
        <v>9532</v>
      </c>
      <c r="J13" s="52">
        <f t="shared" ref="J13:K13" si="4">SUM(J10:J12)</f>
        <v>7290</v>
      </c>
      <c r="K13" s="52">
        <f t="shared" si="4"/>
        <v>2242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</row>
    <row r="14" spans="1:60" ht="18.600000000000001" customHeight="1" x14ac:dyDescent="0.2">
      <c r="A14" s="298" t="s">
        <v>74</v>
      </c>
      <c r="B14" s="300" t="s">
        <v>73</v>
      </c>
      <c r="C14" s="52">
        <v>3413</v>
      </c>
      <c r="D14" s="51">
        <v>1516</v>
      </c>
      <c r="E14" s="51">
        <v>1897</v>
      </c>
      <c r="F14" s="52">
        <v>3339</v>
      </c>
      <c r="G14" s="51">
        <v>1427</v>
      </c>
      <c r="H14" s="51">
        <v>1912</v>
      </c>
      <c r="I14" s="52">
        <v>3228</v>
      </c>
      <c r="J14" s="51">
        <v>1310</v>
      </c>
      <c r="K14" s="51">
        <v>1918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</row>
    <row r="15" spans="1:60" ht="18.600000000000001" customHeight="1" x14ac:dyDescent="0.2">
      <c r="A15" s="298"/>
      <c r="B15" s="300" t="s">
        <v>72</v>
      </c>
      <c r="C15" s="52">
        <v>702</v>
      </c>
      <c r="D15" s="51">
        <v>325</v>
      </c>
      <c r="E15" s="51">
        <v>377</v>
      </c>
      <c r="F15" s="52">
        <v>686</v>
      </c>
      <c r="G15" s="51">
        <v>315</v>
      </c>
      <c r="H15" s="51">
        <v>371</v>
      </c>
      <c r="I15" s="52">
        <v>662</v>
      </c>
      <c r="J15" s="51">
        <v>304</v>
      </c>
      <c r="K15" s="51">
        <v>358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</row>
    <row r="16" spans="1:60" ht="25.5" customHeight="1" x14ac:dyDescent="0.2">
      <c r="A16" s="298"/>
      <c r="B16" s="300" t="s">
        <v>123</v>
      </c>
      <c r="C16" s="52">
        <v>1496</v>
      </c>
      <c r="D16" s="51">
        <v>1159</v>
      </c>
      <c r="E16" s="51">
        <v>337</v>
      </c>
      <c r="F16" s="52">
        <v>1429</v>
      </c>
      <c r="G16" s="51">
        <v>1140</v>
      </c>
      <c r="H16" s="51">
        <v>289</v>
      </c>
      <c r="I16" s="52">
        <v>1563</v>
      </c>
      <c r="J16" s="51">
        <v>1195</v>
      </c>
      <c r="K16" s="51">
        <v>368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C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  <c r="BH16" s="296"/>
    </row>
    <row r="17" spans="1:60" ht="25.5" customHeight="1" x14ac:dyDescent="0.2">
      <c r="A17" s="298"/>
      <c r="B17" s="300" t="s">
        <v>121</v>
      </c>
      <c r="C17" s="52">
        <v>97</v>
      </c>
      <c r="D17" s="51">
        <v>77</v>
      </c>
      <c r="E17" s="51">
        <v>20</v>
      </c>
      <c r="F17" s="52">
        <v>94</v>
      </c>
      <c r="G17" s="51">
        <v>78</v>
      </c>
      <c r="H17" s="51">
        <v>16</v>
      </c>
      <c r="I17" s="52">
        <v>104</v>
      </c>
      <c r="J17" s="51">
        <v>82</v>
      </c>
      <c r="K17" s="51">
        <v>22</v>
      </c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C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6"/>
      <c r="BF17" s="296"/>
      <c r="BG17" s="296"/>
      <c r="BH17" s="296"/>
    </row>
    <row r="18" spans="1:60" ht="18.600000000000001" customHeight="1" x14ac:dyDescent="0.2">
      <c r="A18" s="298"/>
      <c r="B18" s="299" t="s">
        <v>71</v>
      </c>
      <c r="C18" s="52">
        <v>6588</v>
      </c>
      <c r="D18" s="51">
        <v>2513</v>
      </c>
      <c r="E18" s="51">
        <v>4075</v>
      </c>
      <c r="F18" s="52">
        <v>7201</v>
      </c>
      <c r="G18" s="51">
        <v>2656</v>
      </c>
      <c r="H18" s="51">
        <v>4545</v>
      </c>
      <c r="I18" s="52">
        <v>7481</v>
      </c>
      <c r="J18" s="51">
        <v>2719</v>
      </c>
      <c r="K18" s="51">
        <v>4762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60" ht="18.600000000000001" customHeight="1" x14ac:dyDescent="0.2">
      <c r="A19" s="298"/>
      <c r="B19" s="299" t="s">
        <v>70</v>
      </c>
      <c r="C19" s="52">
        <v>519</v>
      </c>
      <c r="D19" s="51">
        <v>360</v>
      </c>
      <c r="E19" s="51">
        <v>159</v>
      </c>
      <c r="F19" s="52">
        <v>544</v>
      </c>
      <c r="G19" s="51">
        <v>338</v>
      </c>
      <c r="H19" s="51">
        <v>206</v>
      </c>
      <c r="I19" s="52">
        <v>538</v>
      </c>
      <c r="J19" s="51">
        <v>317</v>
      </c>
      <c r="K19" s="51">
        <v>221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60" ht="18.600000000000001" customHeight="1" x14ac:dyDescent="0.2">
      <c r="A20" s="298"/>
      <c r="B20" s="299" t="s">
        <v>69</v>
      </c>
      <c r="C20" s="52">
        <v>12815</v>
      </c>
      <c r="D20" s="52">
        <v>5950</v>
      </c>
      <c r="E20" s="52">
        <v>6865</v>
      </c>
      <c r="F20" s="52">
        <v>13293</v>
      </c>
      <c r="G20" s="52">
        <v>5954</v>
      </c>
      <c r="H20" s="52">
        <v>7339</v>
      </c>
      <c r="I20" s="52">
        <f>SUM(I14:I19)</f>
        <v>13576</v>
      </c>
      <c r="J20" s="52">
        <f t="shared" ref="J20:K20" si="5">SUM(J14:J19)</f>
        <v>5927</v>
      </c>
      <c r="K20" s="52">
        <f t="shared" si="5"/>
        <v>7649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60" ht="18.600000000000001" customHeight="1" x14ac:dyDescent="0.2">
      <c r="A21" s="301" t="s">
        <v>68</v>
      </c>
      <c r="B21" s="302"/>
      <c r="C21" s="52">
        <v>1311</v>
      </c>
      <c r="D21" s="51">
        <v>817</v>
      </c>
      <c r="E21" s="51">
        <v>494</v>
      </c>
      <c r="F21" s="52">
        <v>870</v>
      </c>
      <c r="G21" s="51">
        <v>495</v>
      </c>
      <c r="H21" s="51">
        <v>375</v>
      </c>
      <c r="I21" s="52">
        <v>544</v>
      </c>
      <c r="J21" s="51">
        <v>284</v>
      </c>
      <c r="K21" s="51">
        <v>260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60" ht="12" customHeight="1" x14ac:dyDescent="0.2">
      <c r="A22" s="303"/>
      <c r="B22" s="304"/>
      <c r="C22" s="305"/>
      <c r="D22" s="305"/>
      <c r="E22" s="305"/>
      <c r="F22" s="305"/>
      <c r="G22" s="305"/>
      <c r="H22" s="305"/>
      <c r="I22" s="305"/>
      <c r="J22" s="305"/>
      <c r="K22" s="123" t="s">
        <v>88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60" s="182" customFormat="1" ht="17.100000000000001" customHeight="1" x14ac:dyDescent="0.2">
      <c r="A23" s="126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28"/>
      <c r="M23" s="128"/>
      <c r="N23" s="128"/>
      <c r="O23" s="128"/>
      <c r="P23" s="128"/>
      <c r="Q23" s="128"/>
      <c r="Z23" s="127" t="s">
        <v>106</v>
      </c>
      <c r="AC23" s="291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</row>
    <row r="24" spans="1:60" s="184" customFormat="1" ht="12" customHeight="1" x14ac:dyDescent="0.2">
      <c r="A24" s="168"/>
      <c r="B24" s="28"/>
      <c r="C24" s="28"/>
      <c r="D24" s="28"/>
      <c r="E24" s="28"/>
      <c r="F24" s="28"/>
      <c r="G24" s="28"/>
      <c r="H24" s="28"/>
      <c r="I24" s="28"/>
      <c r="J24" s="28"/>
      <c r="K24" s="127"/>
      <c r="L24" s="41"/>
      <c r="M24" s="27"/>
      <c r="N24" s="27"/>
      <c r="O24" s="27"/>
      <c r="Q24" s="27"/>
      <c r="AC24" s="293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</row>
    <row r="25" spans="1:60" ht="12.75" customHeight="1" x14ac:dyDescent="0.2">
      <c r="A25" s="306"/>
      <c r="B25" s="306"/>
      <c r="C25" s="307"/>
      <c r="D25" s="307"/>
      <c r="E25" s="307"/>
      <c r="F25" s="307"/>
      <c r="G25" s="307"/>
      <c r="H25" s="307"/>
      <c r="I25" s="307"/>
      <c r="J25" s="307"/>
      <c r="K25" s="307"/>
      <c r="L25" s="308"/>
      <c r="M25" s="203"/>
      <c r="N25" s="203"/>
      <c r="O25" s="203"/>
      <c r="P25" s="203"/>
      <c r="Q25" s="249"/>
      <c r="AC25" s="309"/>
      <c r="AD25" s="309"/>
      <c r="AE25" s="309"/>
      <c r="AF25" s="309"/>
      <c r="AG25" s="309"/>
      <c r="AH25" s="309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</row>
    <row r="26" spans="1:60" ht="13.5" customHeight="1" x14ac:dyDescent="0.2">
      <c r="A26" s="306"/>
      <c r="B26" s="306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203"/>
      <c r="N26" s="203"/>
      <c r="O26" s="203"/>
      <c r="P26" s="203"/>
      <c r="Q26" s="249"/>
      <c r="AC26" s="310"/>
      <c r="AD26" s="311" t="s">
        <v>107</v>
      </c>
      <c r="AE26" s="311" t="s">
        <v>108</v>
      </c>
      <c r="AF26" s="311" t="s">
        <v>109</v>
      </c>
      <c r="AG26" s="311" t="s">
        <v>84</v>
      </c>
      <c r="AH26" s="311" t="s">
        <v>83</v>
      </c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</row>
    <row r="27" spans="1:60" ht="18.899999999999999" customHeight="1" x14ac:dyDescent="0.2">
      <c r="A27" s="312"/>
      <c r="B27" s="31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313"/>
      <c r="N27" s="313"/>
      <c r="O27" s="313"/>
      <c r="P27" s="313"/>
      <c r="Q27" s="249"/>
      <c r="AC27" s="314" t="s">
        <v>196</v>
      </c>
      <c r="AD27" s="315">
        <v>13.8</v>
      </c>
      <c r="AE27" s="315">
        <v>61.2</v>
      </c>
      <c r="AF27" s="315">
        <v>25</v>
      </c>
      <c r="AG27" s="315">
        <v>0</v>
      </c>
      <c r="AH27" s="316">
        <f t="shared" ref="AH27:AH36" si="6">AD27+AE27+AF27+AG27</f>
        <v>100</v>
      </c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</row>
    <row r="28" spans="1:60" ht="18.600000000000001" customHeight="1" x14ac:dyDescent="0.2">
      <c r="A28" s="317"/>
      <c r="B28" s="318"/>
      <c r="C28" s="53"/>
      <c r="D28" s="50"/>
      <c r="E28" s="50"/>
      <c r="F28" s="50"/>
      <c r="G28" s="50"/>
      <c r="H28" s="50"/>
      <c r="I28" s="53"/>
      <c r="J28" s="50"/>
      <c r="K28" s="50"/>
      <c r="L28" s="50"/>
      <c r="M28" s="313"/>
      <c r="N28" s="313"/>
      <c r="O28" s="313"/>
      <c r="P28" s="313"/>
      <c r="Q28" s="249"/>
      <c r="AC28" s="314">
        <v>50</v>
      </c>
      <c r="AD28" s="315">
        <v>8.3000000000000007</v>
      </c>
      <c r="AE28" s="315">
        <v>57.2</v>
      </c>
      <c r="AF28" s="315">
        <v>34.299999999999997</v>
      </c>
      <c r="AG28" s="315">
        <v>0.2</v>
      </c>
      <c r="AH28" s="316">
        <f t="shared" si="6"/>
        <v>100</v>
      </c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</row>
    <row r="29" spans="1:60" ht="18.600000000000001" customHeight="1" x14ac:dyDescent="0.2">
      <c r="A29" s="317"/>
      <c r="B29" s="318"/>
      <c r="C29" s="53"/>
      <c r="D29" s="50"/>
      <c r="E29" s="50"/>
      <c r="F29" s="50"/>
      <c r="G29" s="50"/>
      <c r="H29" s="50"/>
      <c r="I29" s="53"/>
      <c r="J29" s="50"/>
      <c r="K29" s="50"/>
      <c r="L29" s="50"/>
      <c r="M29" s="313"/>
      <c r="N29" s="313"/>
      <c r="O29" s="313"/>
      <c r="P29" s="313"/>
      <c r="Q29" s="249"/>
      <c r="AC29" s="314">
        <v>55</v>
      </c>
      <c r="AD29" s="315">
        <v>6.2</v>
      </c>
      <c r="AE29" s="315">
        <v>55.9</v>
      </c>
      <c r="AF29" s="315">
        <v>37.799999999999997</v>
      </c>
      <c r="AG29" s="315">
        <v>0.1</v>
      </c>
      <c r="AH29" s="316">
        <f t="shared" si="6"/>
        <v>100</v>
      </c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</row>
    <row r="30" spans="1:60" ht="18.600000000000001" customHeight="1" x14ac:dyDescent="0.2">
      <c r="A30" s="317"/>
      <c r="B30" s="319"/>
      <c r="C30" s="53"/>
      <c r="D30" s="50"/>
      <c r="E30" s="50"/>
      <c r="F30" s="50"/>
      <c r="G30" s="50"/>
      <c r="H30" s="50"/>
      <c r="I30" s="53"/>
      <c r="J30" s="50"/>
      <c r="K30" s="50"/>
      <c r="L30" s="50"/>
      <c r="M30" s="313"/>
      <c r="N30" s="313"/>
      <c r="O30" s="313"/>
      <c r="P30" s="313"/>
      <c r="Q30" s="249"/>
      <c r="AC30" s="314">
        <v>60</v>
      </c>
      <c r="AD30" s="315">
        <v>5.2</v>
      </c>
      <c r="AE30" s="315">
        <v>53.7</v>
      </c>
      <c r="AF30" s="315">
        <v>41</v>
      </c>
      <c r="AG30" s="315">
        <v>0.1</v>
      </c>
      <c r="AH30" s="316">
        <f t="shared" si="6"/>
        <v>100</v>
      </c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</row>
    <row r="31" spans="1:60" ht="18.600000000000001" customHeight="1" x14ac:dyDescent="0.2">
      <c r="A31" s="317"/>
      <c r="B31" s="318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313"/>
      <c r="N31" s="313"/>
      <c r="O31" s="313"/>
      <c r="P31" s="313"/>
      <c r="Q31" s="249"/>
      <c r="AC31" s="314" t="s">
        <v>105</v>
      </c>
      <c r="AD31" s="315">
        <v>3.9</v>
      </c>
      <c r="AE31" s="315">
        <v>52.5</v>
      </c>
      <c r="AF31" s="315">
        <v>43.4</v>
      </c>
      <c r="AG31" s="315">
        <v>0.1</v>
      </c>
      <c r="AH31" s="316">
        <f t="shared" si="6"/>
        <v>99.899999999999991</v>
      </c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</row>
    <row r="32" spans="1:60" ht="18.600000000000001" customHeight="1" x14ac:dyDescent="0.2">
      <c r="A32" s="317"/>
      <c r="B32" s="318"/>
      <c r="C32" s="53"/>
      <c r="D32" s="50"/>
      <c r="E32" s="50"/>
      <c r="F32" s="50"/>
      <c r="G32" s="50"/>
      <c r="H32" s="50"/>
      <c r="I32" s="53"/>
      <c r="J32" s="50"/>
      <c r="K32" s="50"/>
      <c r="L32" s="50"/>
      <c r="M32" s="313"/>
      <c r="N32" s="313"/>
      <c r="O32" s="313"/>
      <c r="P32" s="313"/>
      <c r="Q32" s="249"/>
      <c r="AC32" s="314" t="s">
        <v>182</v>
      </c>
      <c r="AD32" s="315">
        <v>3.8</v>
      </c>
      <c r="AE32" s="315">
        <v>48.2</v>
      </c>
      <c r="AF32" s="315">
        <v>47.9</v>
      </c>
      <c r="AG32" s="315">
        <v>0.1</v>
      </c>
      <c r="AH32" s="316">
        <f t="shared" si="6"/>
        <v>100</v>
      </c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</row>
    <row r="33" spans="1:60" ht="18.600000000000001" customHeight="1" x14ac:dyDescent="0.2">
      <c r="A33" s="317"/>
      <c r="B33" s="318"/>
      <c r="C33" s="53"/>
      <c r="D33" s="50"/>
      <c r="E33" s="50"/>
      <c r="F33" s="50"/>
      <c r="G33" s="50"/>
      <c r="H33" s="50"/>
      <c r="I33" s="53"/>
      <c r="J33" s="50"/>
      <c r="K33" s="50"/>
      <c r="L33" s="50"/>
      <c r="M33" s="313"/>
      <c r="N33" s="313"/>
      <c r="O33" s="313"/>
      <c r="P33" s="313"/>
      <c r="Q33" s="249"/>
      <c r="AC33" s="314">
        <v>12</v>
      </c>
      <c r="AD33" s="315">
        <v>3.3</v>
      </c>
      <c r="AE33" s="315">
        <v>45.7</v>
      </c>
      <c r="AF33" s="315">
        <v>50.7</v>
      </c>
      <c r="AG33" s="315">
        <v>0.3</v>
      </c>
      <c r="AH33" s="316">
        <f t="shared" si="6"/>
        <v>100</v>
      </c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</row>
    <row r="34" spans="1:60" ht="18.600000000000001" customHeight="1" x14ac:dyDescent="0.2">
      <c r="A34" s="317"/>
      <c r="B34" s="318"/>
      <c r="C34" s="53"/>
      <c r="D34" s="50"/>
      <c r="E34" s="50"/>
      <c r="F34" s="50"/>
      <c r="G34" s="50"/>
      <c r="H34" s="50"/>
      <c r="I34" s="53"/>
      <c r="J34" s="50"/>
      <c r="K34" s="50"/>
      <c r="L34" s="50"/>
      <c r="M34" s="313"/>
      <c r="N34" s="313"/>
      <c r="O34" s="313"/>
      <c r="P34" s="313"/>
      <c r="Q34" s="249"/>
      <c r="AC34" s="310">
        <v>17</v>
      </c>
      <c r="AD34" s="244">
        <v>2.8</v>
      </c>
      <c r="AE34" s="244">
        <v>43.1</v>
      </c>
      <c r="AF34" s="244">
        <v>53.4</v>
      </c>
      <c r="AG34" s="244">
        <v>0.7</v>
      </c>
      <c r="AH34" s="316">
        <f t="shared" si="6"/>
        <v>100</v>
      </c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</row>
    <row r="35" spans="1:60" ht="18.600000000000001" customHeight="1" x14ac:dyDescent="0.2">
      <c r="A35" s="317"/>
      <c r="B35" s="318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313"/>
      <c r="N35" s="313"/>
      <c r="O35" s="313"/>
      <c r="P35" s="313"/>
      <c r="Q35" s="249"/>
      <c r="AC35" s="310">
        <v>22</v>
      </c>
      <c r="AD35" s="311">
        <v>2.2000000000000002</v>
      </c>
      <c r="AE35" s="311">
        <v>39.700000000000003</v>
      </c>
      <c r="AF35" s="311">
        <v>52.7</v>
      </c>
      <c r="AG35" s="311">
        <v>5.4</v>
      </c>
      <c r="AH35" s="316">
        <f t="shared" si="6"/>
        <v>100.00000000000001</v>
      </c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</row>
    <row r="36" spans="1:60" ht="18.600000000000001" customHeight="1" x14ac:dyDescent="0.2">
      <c r="A36" s="317"/>
      <c r="B36" s="319"/>
      <c r="C36" s="53"/>
      <c r="D36" s="50"/>
      <c r="E36" s="50"/>
      <c r="F36" s="50"/>
      <c r="G36" s="50"/>
      <c r="H36" s="50"/>
      <c r="I36" s="53"/>
      <c r="J36" s="50"/>
      <c r="K36" s="50"/>
      <c r="L36" s="50"/>
      <c r="M36" s="313"/>
      <c r="N36" s="313"/>
      <c r="O36" s="313"/>
      <c r="P36" s="313"/>
      <c r="Q36" s="249"/>
      <c r="AC36" s="310">
        <v>27</v>
      </c>
      <c r="AD36" s="320">
        <f>F9/F5*100</f>
        <v>2.0515149013456617</v>
      </c>
      <c r="AE36" s="320">
        <f>F13/F5*100</f>
        <v>39.486502105176257</v>
      </c>
      <c r="AF36" s="320">
        <f>F20/F5*100</f>
        <v>54.870799966977621</v>
      </c>
      <c r="AG36" s="320">
        <f>F21/F5*100</f>
        <v>3.5911830265004538</v>
      </c>
      <c r="AH36" s="316">
        <f t="shared" si="6"/>
        <v>100</v>
      </c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</row>
    <row r="37" spans="1:60" ht="18.600000000000001" customHeight="1" x14ac:dyDescent="0.2">
      <c r="A37" s="317"/>
      <c r="B37" s="319"/>
      <c r="C37" s="53"/>
      <c r="D37" s="50"/>
      <c r="E37" s="50"/>
      <c r="F37" s="50"/>
      <c r="G37" s="50"/>
      <c r="H37" s="50"/>
      <c r="I37" s="53"/>
      <c r="J37" s="50"/>
      <c r="K37" s="50"/>
      <c r="L37" s="50"/>
      <c r="M37" s="313"/>
      <c r="N37" s="313"/>
      <c r="O37" s="313"/>
      <c r="P37" s="313"/>
      <c r="Q37" s="249"/>
      <c r="AC37" s="314" t="s">
        <v>150</v>
      </c>
      <c r="AD37" s="244">
        <f>I10/I6*100</f>
        <v>0.22172949002217296</v>
      </c>
      <c r="AE37" s="244">
        <f>I14/I6*100</f>
        <v>715.74279379157429</v>
      </c>
      <c r="AF37" s="244">
        <f>I21/I6*100</f>
        <v>120.62084257206209</v>
      </c>
      <c r="AG37" s="244">
        <f>I21/I6*100</f>
        <v>120.62084257206209</v>
      </c>
      <c r="AH37" s="316">
        <f t="shared" ref="AH37" si="7">AD37+AE37+AF37+AG37</f>
        <v>957.20620842572066</v>
      </c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</row>
    <row r="38" spans="1:60" ht="18.600000000000001" customHeight="1" x14ac:dyDescent="0.2">
      <c r="A38" s="317"/>
      <c r="B38" s="319"/>
      <c r="C38" s="53"/>
      <c r="D38" s="50"/>
      <c r="E38" s="50"/>
      <c r="F38" s="50"/>
      <c r="G38" s="50"/>
      <c r="H38" s="50"/>
      <c r="I38" s="53"/>
      <c r="J38" s="50"/>
      <c r="K38" s="50"/>
      <c r="L38" s="50"/>
      <c r="M38" s="313"/>
      <c r="N38" s="313"/>
      <c r="O38" s="313"/>
      <c r="P38" s="313"/>
      <c r="Q38" s="249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</row>
    <row r="39" spans="1:60" ht="18" customHeight="1" x14ac:dyDescent="0.2">
      <c r="A39" s="317"/>
      <c r="B39" s="319"/>
      <c r="C39" s="53"/>
      <c r="D39" s="50"/>
      <c r="E39" s="50"/>
      <c r="F39" s="50"/>
      <c r="G39" s="50"/>
      <c r="H39" s="50"/>
      <c r="I39" s="53"/>
      <c r="J39" s="50"/>
      <c r="K39" s="50"/>
      <c r="L39" s="50"/>
      <c r="M39" s="313"/>
      <c r="N39" s="313"/>
      <c r="O39" s="313"/>
      <c r="P39" s="313"/>
      <c r="Q39" s="249"/>
      <c r="AC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</row>
    <row r="40" spans="1:60" ht="18.600000000000001" customHeight="1" x14ac:dyDescent="0.2">
      <c r="A40" s="317"/>
      <c r="B40" s="318"/>
      <c r="C40" s="53"/>
      <c r="D40" s="50"/>
      <c r="E40" s="50"/>
      <c r="F40" s="50"/>
      <c r="G40" s="50"/>
      <c r="H40" s="50"/>
      <c r="I40" s="53"/>
      <c r="J40" s="50"/>
      <c r="K40" s="50"/>
      <c r="L40" s="50"/>
      <c r="M40" s="313"/>
      <c r="N40" s="313"/>
      <c r="O40" s="313"/>
      <c r="P40" s="313"/>
      <c r="Q40" s="249"/>
    </row>
    <row r="41" spans="1:60" ht="18.600000000000001" customHeight="1" x14ac:dyDescent="0.2">
      <c r="A41" s="317"/>
      <c r="B41" s="318"/>
      <c r="C41" s="53"/>
      <c r="D41" s="50"/>
      <c r="E41" s="50"/>
      <c r="F41" s="50"/>
      <c r="G41" s="50"/>
      <c r="H41" s="50"/>
      <c r="I41" s="53"/>
      <c r="J41" s="50"/>
      <c r="K41" s="50"/>
      <c r="L41" s="50"/>
      <c r="M41" s="313"/>
      <c r="N41" s="313"/>
      <c r="O41" s="313"/>
      <c r="P41" s="313"/>
      <c r="Q41" s="249"/>
    </row>
    <row r="42" spans="1:60" ht="18.600000000000001" customHeight="1" x14ac:dyDescent="0.2">
      <c r="A42" s="317"/>
      <c r="B42" s="318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313"/>
      <c r="N42" s="313"/>
      <c r="O42" s="313"/>
      <c r="P42" s="313"/>
      <c r="Q42" s="249"/>
    </row>
    <row r="43" spans="1:60" ht="18.600000000000001" customHeight="1" x14ac:dyDescent="0.2">
      <c r="A43" s="321"/>
      <c r="B43" s="321"/>
      <c r="C43" s="53"/>
      <c r="D43" s="50"/>
      <c r="E43" s="50"/>
      <c r="F43" s="50"/>
      <c r="G43" s="50"/>
      <c r="H43" s="50"/>
      <c r="I43" s="53"/>
      <c r="J43" s="50"/>
      <c r="K43" s="50"/>
      <c r="L43" s="50"/>
      <c r="M43" s="313"/>
      <c r="N43" s="313"/>
      <c r="O43" s="313"/>
      <c r="P43" s="313"/>
      <c r="Q43" s="249"/>
    </row>
    <row r="44" spans="1:60" ht="12" customHeight="1" x14ac:dyDescent="0.2">
      <c r="A44" s="322"/>
      <c r="B44" s="323"/>
      <c r="C44" s="30"/>
      <c r="D44" s="30"/>
      <c r="E44" s="30"/>
      <c r="F44" s="30"/>
      <c r="G44" s="30"/>
      <c r="H44" s="30"/>
      <c r="I44" s="30"/>
      <c r="J44" s="30"/>
      <c r="K44" s="123"/>
      <c r="L44" s="17" t="s">
        <v>111</v>
      </c>
      <c r="M44" s="313"/>
      <c r="N44" s="313"/>
      <c r="O44" s="313"/>
      <c r="P44" s="313"/>
      <c r="Q44" s="249"/>
    </row>
    <row r="45" spans="1:60" ht="15" customHeight="1" x14ac:dyDescent="0.2">
      <c r="A45" s="322"/>
      <c r="B45" s="324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249"/>
      <c r="Z45" s="123" t="s">
        <v>88</v>
      </c>
    </row>
  </sheetData>
  <mergeCells count="9">
    <mergeCell ref="A14:A20"/>
    <mergeCell ref="A21:B21"/>
    <mergeCell ref="A3:B4"/>
    <mergeCell ref="C3:E3"/>
    <mergeCell ref="I3:K3"/>
    <mergeCell ref="A5:B5"/>
    <mergeCell ref="A6:A9"/>
    <mergeCell ref="A10:A13"/>
    <mergeCell ref="F3:H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1"/>
  <sheetViews>
    <sheetView showGridLines="0" zoomScale="190" zoomScaleNormal="190" zoomScaleSheetLayoutView="145" workbookViewId="0">
      <selection activeCell="N6" sqref="N6"/>
    </sheetView>
  </sheetViews>
  <sheetFormatPr defaultColWidth="2.88671875" defaultRowHeight="12.75" customHeight="1" x14ac:dyDescent="0.2"/>
  <cols>
    <col min="1" max="1" width="4.44140625" style="187" customWidth="1"/>
    <col min="2" max="2" width="6.33203125" style="187" customWidth="1"/>
    <col min="3" max="4" width="6.21875" style="187" customWidth="1"/>
    <col min="5" max="5" width="6.44140625" style="187" customWidth="1"/>
    <col min="6" max="6" width="6.33203125" style="187" customWidth="1"/>
    <col min="7" max="7" width="6.33203125" style="181" customWidth="1"/>
    <col min="8" max="9" width="2.33203125" style="181" customWidth="1"/>
    <col min="10" max="18" width="2.33203125" style="187" customWidth="1"/>
    <col min="19" max="33" width="2.88671875" style="187" customWidth="1"/>
    <col min="34" max="34" width="5" style="187" customWidth="1"/>
    <col min="35" max="35" width="2.88671875" style="187" customWidth="1"/>
    <col min="36" max="36" width="9.88671875" style="187" customWidth="1"/>
    <col min="37" max="37" width="5.88671875" style="187" bestFit="1" customWidth="1"/>
    <col min="38" max="38" width="7.109375" style="187" bestFit="1" customWidth="1"/>
    <col min="39" max="39" width="5.88671875" style="187" bestFit="1" customWidth="1"/>
    <col min="40" max="16384" width="2.88671875" style="187"/>
  </cols>
  <sheetData>
    <row r="1" spans="1:38" s="182" customFormat="1" ht="17.100000000000001" customHeight="1" x14ac:dyDescent="0.2">
      <c r="A1" s="126" t="s">
        <v>148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</row>
    <row r="2" spans="1:38" s="183" customFormat="1" ht="12" customHeight="1" x14ac:dyDescent="0.2">
      <c r="A2" s="168"/>
      <c r="B2" s="28"/>
      <c r="C2" s="28"/>
      <c r="D2" s="28"/>
      <c r="E2" s="28"/>
      <c r="F2" s="168"/>
      <c r="G2" s="125" t="s">
        <v>136</v>
      </c>
      <c r="H2" s="28"/>
      <c r="I2" s="168"/>
      <c r="J2" s="28"/>
      <c r="K2" s="28"/>
      <c r="L2" s="28"/>
      <c r="M2" s="28"/>
      <c r="N2" s="28"/>
      <c r="O2" s="168"/>
      <c r="P2" s="168"/>
      <c r="Q2" s="127"/>
      <c r="R2" s="41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</row>
    <row r="3" spans="1:38" s="328" customFormat="1" ht="30" customHeight="1" x14ac:dyDescent="0.2">
      <c r="A3" s="325"/>
      <c r="B3" s="326" t="s">
        <v>130</v>
      </c>
      <c r="C3" s="326" t="s">
        <v>133</v>
      </c>
      <c r="D3" s="326" t="s">
        <v>134</v>
      </c>
      <c r="E3" s="326" t="s">
        <v>132</v>
      </c>
      <c r="F3" s="326" t="s">
        <v>135</v>
      </c>
      <c r="G3" s="326" t="s">
        <v>131</v>
      </c>
      <c r="H3" s="254"/>
      <c r="I3" s="253"/>
      <c r="J3" s="254"/>
      <c r="K3" s="253"/>
      <c r="L3" s="254"/>
      <c r="M3" s="253"/>
      <c r="N3" s="254"/>
      <c r="O3" s="253"/>
      <c r="P3" s="254"/>
      <c r="Q3" s="253"/>
      <c r="R3" s="203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206"/>
      <c r="AK3" s="327"/>
      <c r="AL3" s="327"/>
    </row>
    <row r="4" spans="1:38" s="183" customFormat="1" ht="10.5" customHeight="1" x14ac:dyDescent="0.2">
      <c r="A4" s="325"/>
      <c r="B4" s="329" t="s">
        <v>124</v>
      </c>
      <c r="C4" s="329" t="s">
        <v>125</v>
      </c>
      <c r="D4" s="329" t="s">
        <v>126</v>
      </c>
      <c r="E4" s="329" t="s">
        <v>127</v>
      </c>
      <c r="F4" s="329" t="s">
        <v>128</v>
      </c>
      <c r="G4" s="329" t="s">
        <v>129</v>
      </c>
      <c r="H4" s="330"/>
      <c r="I4" s="330"/>
      <c r="J4" s="331"/>
      <c r="K4" s="331"/>
      <c r="L4" s="330"/>
      <c r="M4" s="330"/>
      <c r="N4" s="331"/>
      <c r="O4" s="331"/>
      <c r="P4" s="330"/>
      <c r="Q4" s="330"/>
      <c r="R4" s="332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333"/>
      <c r="AK4" s="334"/>
      <c r="AL4" s="334"/>
    </row>
    <row r="5" spans="1:38" s="328" customFormat="1" ht="17.25" customHeight="1" x14ac:dyDescent="0.2">
      <c r="A5" s="335" t="s">
        <v>197</v>
      </c>
      <c r="B5" s="336">
        <v>42385</v>
      </c>
      <c r="C5" s="336">
        <v>16358</v>
      </c>
      <c r="D5" s="336">
        <v>5003</v>
      </c>
      <c r="E5" s="337">
        <f>D5-C5</f>
        <v>-11355</v>
      </c>
      <c r="F5" s="336">
        <v>31030</v>
      </c>
      <c r="G5" s="338">
        <f>F5/B5*100</f>
        <v>73.209861979473871</v>
      </c>
      <c r="H5" s="339"/>
      <c r="I5" s="339"/>
      <c r="J5" s="340"/>
      <c r="K5" s="340"/>
      <c r="L5" s="339"/>
      <c r="M5" s="339"/>
      <c r="N5" s="340"/>
      <c r="O5" s="340"/>
      <c r="P5" s="339"/>
      <c r="Q5" s="339"/>
      <c r="R5" s="73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206"/>
      <c r="AK5" s="327"/>
      <c r="AL5" s="327"/>
    </row>
    <row r="6" spans="1:38" s="328" customFormat="1" ht="17.25" customHeight="1" x14ac:dyDescent="0.2">
      <c r="A6" s="335">
        <v>12</v>
      </c>
      <c r="B6" s="336">
        <v>45154</v>
      </c>
      <c r="C6" s="336">
        <v>17384</v>
      </c>
      <c r="D6" s="336">
        <v>5667</v>
      </c>
      <c r="E6" s="337">
        <f t="shared" ref="E6:E8" si="0">D6-C6</f>
        <v>-11717</v>
      </c>
      <c r="F6" s="336">
        <v>33437</v>
      </c>
      <c r="G6" s="338">
        <f t="shared" ref="G6:G8" si="1">F6/B6*100</f>
        <v>74.051025379811307</v>
      </c>
      <c r="H6" s="341"/>
      <c r="I6" s="341"/>
      <c r="J6" s="341"/>
      <c r="K6" s="341"/>
      <c r="L6" s="341"/>
      <c r="M6" s="341"/>
      <c r="N6" s="341"/>
      <c r="O6" s="341"/>
      <c r="P6" s="341"/>
      <c r="Q6" s="123"/>
      <c r="R6" s="16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206"/>
      <c r="AK6" s="327"/>
      <c r="AL6" s="327"/>
    </row>
    <row r="7" spans="1:38" s="328" customFormat="1" ht="17.25" customHeight="1" x14ac:dyDescent="0.2">
      <c r="A7" s="335">
        <v>17</v>
      </c>
      <c r="B7" s="336">
        <v>48044</v>
      </c>
      <c r="C7" s="336">
        <v>17589</v>
      </c>
      <c r="D7" s="336">
        <v>8310</v>
      </c>
      <c r="E7" s="337">
        <f t="shared" si="0"/>
        <v>-9279</v>
      </c>
      <c r="F7" s="336">
        <v>38765</v>
      </c>
      <c r="G7" s="338">
        <f t="shared" si="1"/>
        <v>80.686454083756558</v>
      </c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206"/>
      <c r="AK7" s="327"/>
      <c r="AL7" s="327"/>
    </row>
    <row r="8" spans="1:38" ht="17.25" customHeight="1" x14ac:dyDescent="0.2">
      <c r="A8" s="335">
        <v>22</v>
      </c>
      <c r="B8" s="336">
        <v>49800</v>
      </c>
      <c r="C8" s="336">
        <v>17271</v>
      </c>
      <c r="D8" s="336">
        <v>9307</v>
      </c>
      <c r="E8" s="337">
        <f t="shared" si="0"/>
        <v>-7964</v>
      </c>
      <c r="F8" s="336">
        <v>41836</v>
      </c>
      <c r="G8" s="338">
        <f t="shared" si="1"/>
        <v>84.00803212851406</v>
      </c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</row>
    <row r="9" spans="1:38" ht="17.25" customHeight="1" x14ac:dyDescent="0.2">
      <c r="A9" s="335">
        <v>27</v>
      </c>
      <c r="B9" s="336">
        <v>49230</v>
      </c>
      <c r="C9" s="336">
        <v>17809</v>
      </c>
      <c r="D9" s="336">
        <v>8947</v>
      </c>
      <c r="E9" s="337">
        <f t="shared" ref="E9:E10" si="2">D9-C9</f>
        <v>-8862</v>
      </c>
      <c r="F9" s="336">
        <v>40368</v>
      </c>
      <c r="G9" s="338">
        <f t="shared" ref="G9:G10" si="3">F9/B9*100</f>
        <v>81.998781230956723</v>
      </c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8" ht="17.25" customHeight="1" x14ac:dyDescent="0.2">
      <c r="A10" s="335" t="s">
        <v>195</v>
      </c>
      <c r="B10" s="336">
        <v>49596</v>
      </c>
      <c r="C10" s="336">
        <v>17423</v>
      </c>
      <c r="D10" s="336">
        <v>9010</v>
      </c>
      <c r="E10" s="337">
        <f t="shared" si="2"/>
        <v>-8413</v>
      </c>
      <c r="F10" s="336">
        <v>41183</v>
      </c>
      <c r="G10" s="338">
        <f t="shared" si="3"/>
        <v>83.036938462779247</v>
      </c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</row>
    <row r="11" spans="1:38" ht="12" customHeight="1" x14ac:dyDescent="0.2">
      <c r="A11" s="342"/>
      <c r="B11" s="342"/>
      <c r="C11" s="342"/>
      <c r="D11" s="342"/>
      <c r="E11" s="342"/>
      <c r="F11" s="342"/>
      <c r="G11" s="89" t="s">
        <v>137</v>
      </c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</row>
    <row r="12" spans="1:38" ht="12.75" customHeight="1" x14ac:dyDescent="0.2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</row>
    <row r="13" spans="1:38" ht="12.75" customHeight="1" x14ac:dyDescent="0.2">
      <c r="A13" s="343"/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8" ht="12.75" customHeight="1" x14ac:dyDescent="0.2">
      <c r="A14" s="343"/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</row>
    <row r="15" spans="1:38" ht="12.75" customHeight="1" x14ac:dyDescent="0.2">
      <c r="A15" s="181"/>
      <c r="B15" s="181"/>
      <c r="C15" s="181"/>
      <c r="D15" s="181"/>
      <c r="E15" s="181"/>
      <c r="F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38" ht="12.75" customHeight="1" x14ac:dyDescent="0.2">
      <c r="A16" s="181"/>
      <c r="B16" s="181"/>
      <c r="C16" s="181"/>
      <c r="D16" s="181"/>
      <c r="E16" s="181"/>
      <c r="F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12.75" customHeight="1" x14ac:dyDescent="0.2">
      <c r="A17" s="181"/>
      <c r="B17" s="181"/>
      <c r="C17" s="181"/>
      <c r="D17" s="181"/>
      <c r="E17" s="181"/>
      <c r="F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ht="12.75" customHeight="1" x14ac:dyDescent="0.2">
      <c r="A18" s="181"/>
      <c r="B18" s="181"/>
      <c r="C18" s="181"/>
      <c r="D18" s="181"/>
      <c r="E18" s="181"/>
      <c r="F18" s="181"/>
      <c r="J18" s="181"/>
      <c r="K18" s="181"/>
      <c r="L18" s="181"/>
      <c r="M18" s="181"/>
      <c r="N18" s="181"/>
    </row>
    <row r="19" spans="1:18" ht="12.75" customHeight="1" x14ac:dyDescent="0.2">
      <c r="A19" s="181"/>
      <c r="B19" s="181"/>
      <c r="C19" s="181"/>
      <c r="D19" s="181"/>
      <c r="E19" s="181"/>
      <c r="F19" s="181"/>
      <c r="J19" s="181"/>
      <c r="K19" s="181"/>
      <c r="L19" s="181"/>
      <c r="M19" s="181"/>
      <c r="N19" s="181"/>
    </row>
    <row r="20" spans="1:18" ht="12.75" customHeight="1" x14ac:dyDescent="0.2">
      <c r="A20" s="181"/>
      <c r="B20" s="181"/>
      <c r="C20" s="181"/>
      <c r="D20" s="181"/>
      <c r="E20" s="181"/>
      <c r="F20" s="181"/>
      <c r="J20" s="181"/>
      <c r="K20" s="181"/>
      <c r="L20" s="181"/>
      <c r="M20" s="181"/>
      <c r="N20" s="181"/>
    </row>
    <row r="21" spans="1:18" ht="12.75" customHeight="1" x14ac:dyDescent="0.2">
      <c r="A21" s="181"/>
      <c r="B21" s="181"/>
      <c r="C21" s="181"/>
      <c r="D21" s="181"/>
      <c r="E21" s="181"/>
      <c r="F21" s="181"/>
      <c r="J21" s="181"/>
      <c r="K21" s="181"/>
      <c r="L21" s="181"/>
      <c r="M21" s="181"/>
      <c r="N21" s="181"/>
    </row>
  </sheetData>
  <mergeCells count="16">
    <mergeCell ref="H5:I5"/>
    <mergeCell ref="J5:K5"/>
    <mergeCell ref="L5:M5"/>
    <mergeCell ref="N5:O5"/>
    <mergeCell ref="P5:Q5"/>
    <mergeCell ref="A3:A4"/>
    <mergeCell ref="H3:I3"/>
    <mergeCell ref="J3:K3"/>
    <mergeCell ref="L3:M3"/>
    <mergeCell ref="N3:O3"/>
    <mergeCell ref="P3:Q3"/>
    <mergeCell ref="H4:I4"/>
    <mergeCell ref="J4:K4"/>
    <mergeCell ref="L4:M4"/>
    <mergeCell ref="N4:O4"/>
    <mergeCell ref="P4:Q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25"/>
  <sheetViews>
    <sheetView showGridLines="0" zoomScale="160" zoomScaleNormal="160" workbookViewId="0">
      <selection activeCell="U4" sqref="U4"/>
    </sheetView>
  </sheetViews>
  <sheetFormatPr defaultColWidth="2.88671875" defaultRowHeight="12.75" customHeight="1" x14ac:dyDescent="0.2"/>
  <cols>
    <col min="1" max="1" width="4.44140625" style="187" customWidth="1"/>
    <col min="2" max="6" width="2.33203125" style="187" customWidth="1"/>
    <col min="7" max="9" width="2.33203125" style="181" customWidth="1"/>
    <col min="10" max="18" width="2.33203125" style="187" customWidth="1"/>
    <col min="19" max="33" width="2.88671875" style="187" customWidth="1"/>
    <col min="34" max="34" width="5" style="187" customWidth="1"/>
    <col min="35" max="35" width="2.88671875" style="187" customWidth="1"/>
    <col min="36" max="36" width="9.88671875" style="187" customWidth="1"/>
    <col min="37" max="37" width="5.88671875" style="187" bestFit="1" customWidth="1"/>
    <col min="38" max="38" width="7.109375" style="187" bestFit="1" customWidth="1"/>
    <col min="39" max="39" width="5.88671875" style="187" bestFit="1" customWidth="1"/>
    <col min="40" max="16384" width="2.88671875" style="187"/>
  </cols>
  <sheetData>
    <row r="1" spans="1:39" s="182" customFormat="1" ht="17.100000000000001" customHeight="1" x14ac:dyDescent="0.2">
      <c r="A1" s="126" t="s">
        <v>115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L1" s="345"/>
    </row>
    <row r="2" spans="1:39" s="183" customFormat="1" ht="12" customHeight="1" x14ac:dyDescent="0.2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49" t="s">
        <v>190</v>
      </c>
      <c r="R2" s="41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</row>
    <row r="3" spans="1:39" s="328" customFormat="1" ht="18.75" customHeight="1" x14ac:dyDescent="0.2">
      <c r="A3" s="347"/>
      <c r="B3" s="347"/>
      <c r="C3" s="204" t="s">
        <v>67</v>
      </c>
      <c r="D3" s="204"/>
      <c r="E3" s="204"/>
      <c r="F3" s="204"/>
      <c r="G3" s="204"/>
      <c r="H3" s="204"/>
      <c r="I3" s="347"/>
      <c r="J3" s="347"/>
      <c r="K3" s="347"/>
      <c r="L3" s="204" t="s">
        <v>66</v>
      </c>
      <c r="M3" s="204"/>
      <c r="N3" s="204"/>
      <c r="O3" s="204"/>
      <c r="P3" s="204"/>
      <c r="Q3" s="204"/>
      <c r="R3" s="203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</row>
    <row r="4" spans="1:39" s="328" customFormat="1" ht="18.75" customHeight="1" x14ac:dyDescent="0.2">
      <c r="A4" s="347"/>
      <c r="B4" s="347"/>
      <c r="C4" s="204" t="s">
        <v>11</v>
      </c>
      <c r="D4" s="204"/>
      <c r="E4" s="204" t="s">
        <v>65</v>
      </c>
      <c r="F4" s="204"/>
      <c r="G4" s="204" t="s">
        <v>64</v>
      </c>
      <c r="H4" s="204"/>
      <c r="I4" s="347"/>
      <c r="J4" s="347"/>
      <c r="K4" s="347"/>
      <c r="L4" s="204" t="s">
        <v>11</v>
      </c>
      <c r="M4" s="204"/>
      <c r="N4" s="204" t="s">
        <v>65</v>
      </c>
      <c r="O4" s="204"/>
      <c r="P4" s="204" t="s">
        <v>64</v>
      </c>
      <c r="Q4" s="204"/>
      <c r="R4" s="203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M4" s="348"/>
    </row>
    <row r="5" spans="1:39" s="328" customFormat="1" ht="17.25" customHeight="1" x14ac:dyDescent="0.2">
      <c r="A5" s="202" t="s">
        <v>63</v>
      </c>
      <c r="B5" s="202"/>
      <c r="C5" s="349">
        <f>SUM(C6:D11)</f>
        <v>8938</v>
      </c>
      <c r="D5" s="349"/>
      <c r="E5" s="349">
        <f>SUM(E6:F11)</f>
        <v>8692</v>
      </c>
      <c r="F5" s="349"/>
      <c r="G5" s="349">
        <f>SUM(G6:H11)</f>
        <v>246</v>
      </c>
      <c r="H5" s="349"/>
      <c r="I5" s="350" t="s">
        <v>63</v>
      </c>
      <c r="J5" s="350"/>
      <c r="K5" s="350"/>
      <c r="L5" s="349">
        <f>SUM(L6:M11)</f>
        <v>17177</v>
      </c>
      <c r="M5" s="349"/>
      <c r="N5" s="349">
        <f>SUM(N6:O11)</f>
        <v>15554</v>
      </c>
      <c r="O5" s="349"/>
      <c r="P5" s="349">
        <f>SUM(P6:Q11)</f>
        <v>1623</v>
      </c>
      <c r="Q5" s="349"/>
      <c r="R5" s="351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M5" s="348"/>
    </row>
    <row r="6" spans="1:39" s="328" customFormat="1" ht="17.25" customHeight="1" x14ac:dyDescent="0.2">
      <c r="A6" s="204" t="s">
        <v>58</v>
      </c>
      <c r="B6" s="204"/>
      <c r="C6" s="352">
        <v>1835</v>
      </c>
      <c r="D6" s="352"/>
      <c r="E6" s="353">
        <v>1736</v>
      </c>
      <c r="F6" s="353"/>
      <c r="G6" s="353">
        <v>99</v>
      </c>
      <c r="H6" s="353"/>
      <c r="I6" s="354" t="s">
        <v>62</v>
      </c>
      <c r="J6" s="354"/>
      <c r="K6" s="354"/>
      <c r="L6" s="352">
        <v>3454</v>
      </c>
      <c r="M6" s="352"/>
      <c r="N6" s="353">
        <v>2873</v>
      </c>
      <c r="O6" s="353"/>
      <c r="P6" s="353">
        <v>581</v>
      </c>
      <c r="Q6" s="353"/>
      <c r="R6" s="355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I6" s="174"/>
    </row>
    <row r="7" spans="1:39" s="328" customFormat="1" ht="17.25" customHeight="1" x14ac:dyDescent="0.2">
      <c r="A7" s="204" t="s">
        <v>61</v>
      </c>
      <c r="B7" s="204"/>
      <c r="C7" s="352">
        <v>1177</v>
      </c>
      <c r="D7" s="352"/>
      <c r="E7" s="353">
        <v>1133</v>
      </c>
      <c r="F7" s="353"/>
      <c r="G7" s="353">
        <v>44</v>
      </c>
      <c r="H7" s="353"/>
      <c r="I7" s="354" t="s">
        <v>60</v>
      </c>
      <c r="J7" s="354"/>
      <c r="K7" s="354"/>
      <c r="L7" s="352">
        <v>2749</v>
      </c>
      <c r="M7" s="352"/>
      <c r="N7" s="353">
        <v>2584</v>
      </c>
      <c r="O7" s="353"/>
      <c r="P7" s="353">
        <v>165</v>
      </c>
      <c r="Q7" s="353"/>
      <c r="R7" s="355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</row>
    <row r="8" spans="1:39" s="328" customFormat="1" ht="17.25" customHeight="1" x14ac:dyDescent="0.2">
      <c r="A8" s="204" t="s">
        <v>59</v>
      </c>
      <c r="B8" s="204"/>
      <c r="C8" s="352">
        <v>909</v>
      </c>
      <c r="D8" s="352"/>
      <c r="E8" s="353">
        <v>888</v>
      </c>
      <c r="F8" s="353"/>
      <c r="G8" s="353">
        <v>21</v>
      </c>
      <c r="H8" s="353"/>
      <c r="I8" s="356" t="s">
        <v>61</v>
      </c>
      <c r="J8" s="357"/>
      <c r="K8" s="358"/>
      <c r="L8" s="359">
        <v>2886</v>
      </c>
      <c r="M8" s="360"/>
      <c r="N8" s="361">
        <v>2678</v>
      </c>
      <c r="O8" s="362"/>
      <c r="P8" s="361">
        <v>208</v>
      </c>
      <c r="Q8" s="362"/>
      <c r="R8" s="355"/>
      <c r="S8" s="174"/>
      <c r="T8" s="174"/>
      <c r="U8" s="363"/>
      <c r="V8" s="363"/>
      <c r="W8" s="364"/>
      <c r="X8" s="364"/>
      <c r="Y8" s="365"/>
      <c r="Z8" s="365"/>
      <c r="AA8" s="365"/>
      <c r="AB8" s="365"/>
      <c r="AC8" s="174"/>
      <c r="AD8" s="174"/>
      <c r="AE8" s="174"/>
      <c r="AF8" s="174"/>
      <c r="AG8" s="174"/>
      <c r="AH8" s="174"/>
      <c r="AI8" s="174"/>
    </row>
    <row r="9" spans="1:39" s="328" customFormat="1" ht="17.25" customHeight="1" x14ac:dyDescent="0.2">
      <c r="A9" s="204" t="s">
        <v>62</v>
      </c>
      <c r="B9" s="204"/>
      <c r="C9" s="352">
        <v>865</v>
      </c>
      <c r="D9" s="352"/>
      <c r="E9" s="353">
        <v>829</v>
      </c>
      <c r="F9" s="353"/>
      <c r="G9" s="353">
        <v>36</v>
      </c>
      <c r="H9" s="353"/>
      <c r="I9" s="354" t="s">
        <v>58</v>
      </c>
      <c r="J9" s="354"/>
      <c r="K9" s="354"/>
      <c r="L9" s="352">
        <v>2150</v>
      </c>
      <c r="M9" s="352"/>
      <c r="N9" s="353">
        <v>1898</v>
      </c>
      <c r="O9" s="353"/>
      <c r="P9" s="353">
        <v>252</v>
      </c>
      <c r="Q9" s="353"/>
      <c r="R9" s="355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</row>
    <row r="10" spans="1:39" s="328" customFormat="1" ht="17.25" customHeight="1" x14ac:dyDescent="0.2">
      <c r="A10" s="204" t="s">
        <v>57</v>
      </c>
      <c r="B10" s="204"/>
      <c r="C10" s="352">
        <v>757</v>
      </c>
      <c r="D10" s="352"/>
      <c r="E10" s="353">
        <v>750</v>
      </c>
      <c r="F10" s="353"/>
      <c r="G10" s="353">
        <v>7</v>
      </c>
      <c r="H10" s="353"/>
      <c r="I10" s="354" t="s">
        <v>57</v>
      </c>
      <c r="J10" s="354"/>
      <c r="K10" s="354"/>
      <c r="L10" s="352">
        <v>1142</v>
      </c>
      <c r="M10" s="352"/>
      <c r="N10" s="353">
        <v>1080</v>
      </c>
      <c r="O10" s="353"/>
      <c r="P10" s="353">
        <v>62</v>
      </c>
      <c r="Q10" s="353"/>
      <c r="R10" s="355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</row>
    <row r="11" spans="1:39" s="328" customFormat="1" ht="17.25" customHeight="1" x14ac:dyDescent="0.2">
      <c r="A11" s="204" t="s">
        <v>26</v>
      </c>
      <c r="B11" s="204"/>
      <c r="C11" s="352">
        <v>3395</v>
      </c>
      <c r="D11" s="352"/>
      <c r="E11" s="353">
        <v>3356</v>
      </c>
      <c r="F11" s="353"/>
      <c r="G11" s="353">
        <v>39</v>
      </c>
      <c r="H11" s="353"/>
      <c r="I11" s="354" t="s">
        <v>26</v>
      </c>
      <c r="J11" s="354"/>
      <c r="K11" s="354"/>
      <c r="L11" s="352">
        <v>4796</v>
      </c>
      <c r="M11" s="352"/>
      <c r="N11" s="353">
        <v>4441</v>
      </c>
      <c r="O11" s="353"/>
      <c r="P11" s="353">
        <v>355</v>
      </c>
      <c r="Q11" s="353"/>
      <c r="R11" s="355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</row>
    <row r="12" spans="1:39" s="328" customFormat="1" ht="12" customHeight="1" x14ac:dyDescent="0.2">
      <c r="A12" s="341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123" t="s">
        <v>88</v>
      </c>
      <c r="R12" s="16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</row>
    <row r="13" spans="1:39" ht="14.25" customHeight="1" x14ac:dyDescent="0.2">
      <c r="A13" s="342"/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9" ht="14.25" customHeight="1" x14ac:dyDescent="0.2">
      <c r="A14" s="342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</row>
    <row r="15" spans="1:39" ht="14.25" customHeight="1" x14ac:dyDescent="0.2">
      <c r="A15" s="342"/>
      <c r="B15" s="342"/>
      <c r="C15" s="342"/>
      <c r="D15" s="342"/>
      <c r="E15" s="342"/>
      <c r="F15" s="342"/>
      <c r="G15" s="342"/>
      <c r="H15" s="342"/>
      <c r="I15" s="366"/>
      <c r="J15" s="366"/>
      <c r="K15" s="366"/>
      <c r="L15" s="364"/>
      <c r="M15" s="364"/>
      <c r="N15" s="365"/>
      <c r="O15" s="365"/>
      <c r="P15" s="365"/>
      <c r="Q15" s="365"/>
      <c r="R15" s="342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</row>
    <row r="16" spans="1:39" ht="12.75" customHeight="1" x14ac:dyDescent="0.2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ht="12.75" customHeight="1" x14ac:dyDescent="0.2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2.75" customHeight="1" x14ac:dyDescent="0.2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</row>
    <row r="19" spans="1:35" ht="12.75" customHeight="1" x14ac:dyDescent="0.2">
      <c r="A19" s="181"/>
      <c r="B19" s="181"/>
      <c r="C19" s="181"/>
      <c r="D19" s="181"/>
      <c r="E19" s="181"/>
      <c r="F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1:35" ht="12.75" customHeight="1" x14ac:dyDescent="0.2">
      <c r="A20" s="181"/>
      <c r="B20" s="181"/>
      <c r="C20" s="181"/>
      <c r="D20" s="181"/>
      <c r="E20" s="181"/>
      <c r="F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35" ht="12.75" customHeight="1" x14ac:dyDescent="0.2">
      <c r="A21" s="181"/>
      <c r="B21" s="181"/>
      <c r="C21" s="181"/>
      <c r="D21" s="181"/>
      <c r="E21" s="181"/>
      <c r="F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1:35" ht="12.75" customHeight="1" x14ac:dyDescent="0.2">
      <c r="A22" s="181"/>
      <c r="B22" s="181"/>
      <c r="C22" s="181"/>
      <c r="D22" s="181"/>
      <c r="E22" s="181"/>
      <c r="F22" s="181"/>
      <c r="J22" s="181"/>
      <c r="K22" s="181"/>
      <c r="L22" s="181"/>
      <c r="M22" s="181"/>
      <c r="N22" s="181"/>
    </row>
    <row r="23" spans="1:35" ht="12.75" customHeight="1" x14ac:dyDescent="0.2">
      <c r="A23" s="181"/>
      <c r="B23" s="181"/>
      <c r="C23" s="181"/>
      <c r="D23" s="181"/>
      <c r="E23" s="181"/>
      <c r="F23" s="181"/>
      <c r="J23" s="181"/>
      <c r="K23" s="181"/>
      <c r="L23" s="181"/>
      <c r="M23" s="181"/>
      <c r="N23" s="181"/>
    </row>
    <row r="24" spans="1:35" ht="12.75" customHeight="1" x14ac:dyDescent="0.2">
      <c r="A24" s="181"/>
      <c r="B24" s="181"/>
      <c r="C24" s="181"/>
      <c r="D24" s="181"/>
      <c r="E24" s="181"/>
      <c r="F24" s="181"/>
      <c r="J24" s="181"/>
      <c r="K24" s="181"/>
      <c r="L24" s="181"/>
      <c r="M24" s="181"/>
      <c r="N24" s="181"/>
    </row>
    <row r="25" spans="1:35" ht="12.75" customHeight="1" x14ac:dyDescent="0.2">
      <c r="A25" s="181"/>
      <c r="B25" s="181"/>
      <c r="C25" s="181"/>
      <c r="D25" s="181"/>
      <c r="E25" s="181"/>
      <c r="F25" s="181"/>
      <c r="J25" s="181"/>
      <c r="K25" s="181"/>
      <c r="L25" s="181"/>
      <c r="M25" s="181"/>
      <c r="N25" s="181"/>
    </row>
  </sheetData>
  <mergeCells count="74">
    <mergeCell ref="I15:K15"/>
    <mergeCell ref="L15:M15"/>
    <mergeCell ref="N15:O15"/>
    <mergeCell ref="P15:Q15"/>
    <mergeCell ref="L11:M11"/>
    <mergeCell ref="L10:M10"/>
    <mergeCell ref="N10:O10"/>
    <mergeCell ref="P10:Q10"/>
    <mergeCell ref="A11:B11"/>
    <mergeCell ref="C11:D11"/>
    <mergeCell ref="E11:F11"/>
    <mergeCell ref="G11:H11"/>
    <mergeCell ref="I11:K11"/>
    <mergeCell ref="N11:O11"/>
    <mergeCell ref="P11:Q11"/>
    <mergeCell ref="A10:B10"/>
    <mergeCell ref="C10:D10"/>
    <mergeCell ref="E10:F10"/>
    <mergeCell ref="G10:H10"/>
    <mergeCell ref="I10:K10"/>
    <mergeCell ref="U8:V8"/>
    <mergeCell ref="W8:X8"/>
    <mergeCell ref="Y8:Z8"/>
    <mergeCell ref="AA8:AB8"/>
    <mergeCell ref="A9:B9"/>
    <mergeCell ref="C9:D9"/>
    <mergeCell ref="E9:F9"/>
    <mergeCell ref="G9:H9"/>
    <mergeCell ref="I9:K9"/>
    <mergeCell ref="L9:M9"/>
    <mergeCell ref="N9:O9"/>
    <mergeCell ref="P9:Q9"/>
    <mergeCell ref="N7:O7"/>
    <mergeCell ref="P7:Q7"/>
    <mergeCell ref="A8:B8"/>
    <mergeCell ref="C8:D8"/>
    <mergeCell ref="E8:F8"/>
    <mergeCell ref="G8:H8"/>
    <mergeCell ref="I8:K8"/>
    <mergeCell ref="L8:M8"/>
    <mergeCell ref="N8:O8"/>
    <mergeCell ref="P8:Q8"/>
    <mergeCell ref="A7:B7"/>
    <mergeCell ref="C7:D7"/>
    <mergeCell ref="E7:F7"/>
    <mergeCell ref="G7:H7"/>
    <mergeCell ref="I7:K7"/>
    <mergeCell ref="L7:M7"/>
    <mergeCell ref="N5:O5"/>
    <mergeCell ref="P5:Q5"/>
    <mergeCell ref="A6:B6"/>
    <mergeCell ref="C6:D6"/>
    <mergeCell ref="E6:F6"/>
    <mergeCell ref="G6:H6"/>
    <mergeCell ref="I6:K6"/>
    <mergeCell ref="L6:M6"/>
    <mergeCell ref="N6:O6"/>
    <mergeCell ref="P6:Q6"/>
    <mergeCell ref="A5:B5"/>
    <mergeCell ref="C5:D5"/>
    <mergeCell ref="E5:F5"/>
    <mergeCell ref="G5:H5"/>
    <mergeCell ref="I5:K5"/>
    <mergeCell ref="L5:M5"/>
    <mergeCell ref="A3:B4"/>
    <mergeCell ref="C3:H3"/>
    <mergeCell ref="I3:K4"/>
    <mergeCell ref="L3:Q3"/>
    <mergeCell ref="C4:D4"/>
    <mergeCell ref="E4:F4"/>
    <mergeCell ref="G4:H4"/>
    <mergeCell ref="L4:M4"/>
    <mergeCell ref="N4:O4"/>
    <mergeCell ref="P4:Q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showGridLines="0" topLeftCell="A8" zoomScale="145" zoomScaleNormal="145" workbookViewId="0">
      <selection activeCell="R19" sqref="R19"/>
    </sheetView>
  </sheetViews>
  <sheetFormatPr defaultColWidth="2.88671875" defaultRowHeight="12.75" customHeight="1" x14ac:dyDescent="0.2"/>
  <cols>
    <col min="1" max="1" width="5" style="1" customWidth="1"/>
    <col min="2" max="8" width="5.33203125" style="1" customWidth="1"/>
    <col min="9" max="16384" width="2.88671875" style="1"/>
  </cols>
  <sheetData>
    <row r="1" spans="1:8" s="11" customFormat="1" ht="17.100000000000001" customHeight="1" x14ac:dyDescent="0.2">
      <c r="A1" s="144"/>
      <c r="B1" s="144"/>
      <c r="C1" s="144"/>
      <c r="D1" s="144"/>
      <c r="E1" s="144"/>
      <c r="F1" s="144"/>
      <c r="G1" s="144"/>
      <c r="H1" s="144"/>
    </row>
    <row r="2" spans="1:8" s="23" customFormat="1" ht="12" customHeight="1" x14ac:dyDescent="0.2">
      <c r="A2" s="145"/>
      <c r="B2" s="145"/>
      <c r="C2" s="145"/>
      <c r="D2" s="145"/>
      <c r="E2" s="145"/>
      <c r="F2" s="145"/>
      <c r="G2" s="145"/>
      <c r="H2" s="145"/>
    </row>
    <row r="3" spans="1:8" s="21" customFormat="1" ht="28.5" customHeight="1" x14ac:dyDescent="0.2">
      <c r="A3" s="67"/>
      <c r="B3" s="77"/>
      <c r="C3" s="74"/>
      <c r="D3" s="74"/>
      <c r="E3" s="75"/>
      <c r="F3" s="75"/>
      <c r="G3" s="75"/>
      <c r="H3" s="75"/>
    </row>
    <row r="4" spans="1:8" s="21" customFormat="1" ht="21.75" customHeight="1" x14ac:dyDescent="0.2">
      <c r="A4" s="64"/>
      <c r="B4" s="78"/>
      <c r="C4" s="63"/>
      <c r="D4" s="63"/>
      <c r="E4" s="63"/>
      <c r="F4" s="63"/>
      <c r="G4" s="79"/>
      <c r="H4" s="79"/>
    </row>
    <row r="5" spans="1:8" s="21" customFormat="1" ht="21.75" customHeight="1" x14ac:dyDescent="0.2">
      <c r="A5" s="64"/>
      <c r="B5" s="78"/>
      <c r="C5" s="63"/>
      <c r="D5" s="63"/>
      <c r="E5" s="63"/>
      <c r="F5" s="63"/>
      <c r="G5" s="79"/>
      <c r="H5" s="79"/>
    </row>
    <row r="6" spans="1:8" s="21" customFormat="1" ht="21.75" customHeight="1" x14ac:dyDescent="0.2">
      <c r="A6" s="64"/>
      <c r="B6" s="78"/>
      <c r="C6" s="63"/>
      <c r="D6" s="63"/>
      <c r="E6" s="63"/>
      <c r="F6" s="63"/>
      <c r="G6" s="79"/>
      <c r="H6" s="79"/>
    </row>
    <row r="7" spans="1:8" s="21" customFormat="1" ht="21.75" customHeight="1" x14ac:dyDescent="0.2">
      <c r="A7" s="64"/>
      <c r="B7" s="78"/>
      <c r="C7" s="63"/>
      <c r="D7" s="63"/>
      <c r="E7" s="63"/>
      <c r="F7" s="63"/>
      <c r="G7" s="79"/>
      <c r="H7" s="79"/>
    </row>
    <row r="8" spans="1:8" s="21" customFormat="1" ht="21.75" customHeight="1" x14ac:dyDescent="0.2">
      <c r="A8" s="64"/>
      <c r="B8" s="78"/>
      <c r="C8" s="63"/>
      <c r="D8" s="63"/>
      <c r="E8" s="63"/>
      <c r="F8" s="63"/>
      <c r="G8" s="79"/>
      <c r="H8" s="79"/>
    </row>
    <row r="9" spans="1:8" s="15" customFormat="1" ht="12" customHeight="1" x14ac:dyDescent="0.2">
      <c r="A9" s="131"/>
      <c r="B9" s="131"/>
      <c r="C9" s="131"/>
      <c r="D9" s="131"/>
      <c r="E9" s="131"/>
      <c r="F9" s="131"/>
      <c r="G9" s="131"/>
      <c r="H9" s="131"/>
    </row>
    <row r="10" spans="1:8" s="2" customFormat="1" ht="8.1" customHeight="1" x14ac:dyDescent="0.2">
      <c r="A10" s="20"/>
      <c r="B10" s="3"/>
      <c r="C10" s="3"/>
      <c r="D10" s="3"/>
      <c r="E10" s="3"/>
      <c r="F10" s="3"/>
      <c r="G10" s="3"/>
      <c r="H10" s="3"/>
    </row>
    <row r="11" spans="1:8" s="7" customFormat="1" ht="17.100000000000001" customHeight="1" x14ac:dyDescent="0.2">
      <c r="A11" s="135" t="s">
        <v>24</v>
      </c>
      <c r="B11" s="135"/>
      <c r="C11" s="135"/>
      <c r="D11" s="135"/>
      <c r="E11" s="135"/>
      <c r="F11" s="135"/>
      <c r="G11" s="135"/>
      <c r="H11" s="135"/>
    </row>
    <row r="12" spans="1:8" s="19" customFormat="1" ht="12" customHeight="1" x14ac:dyDescent="0.2">
      <c r="A12" s="145" t="s">
        <v>7</v>
      </c>
      <c r="B12" s="145"/>
      <c r="C12" s="145"/>
      <c r="D12" s="145"/>
      <c r="E12" s="145"/>
      <c r="F12" s="145"/>
      <c r="G12" s="145"/>
      <c r="H12" s="145"/>
    </row>
    <row r="13" spans="1:8" s="15" customFormat="1" ht="12.75" customHeight="1" x14ac:dyDescent="0.2">
      <c r="A13" s="149"/>
      <c r="B13" s="146" t="s">
        <v>23</v>
      </c>
      <c r="C13" s="147"/>
      <c r="D13" s="148"/>
      <c r="E13" s="146" t="s">
        <v>22</v>
      </c>
      <c r="F13" s="147"/>
      <c r="G13" s="148"/>
      <c r="H13" s="139" t="s">
        <v>21</v>
      </c>
    </row>
    <row r="14" spans="1:8" s="15" customFormat="1" ht="18" customHeight="1" x14ac:dyDescent="0.2">
      <c r="A14" s="150"/>
      <c r="B14" s="18" t="s">
        <v>20</v>
      </c>
      <c r="C14" s="18" t="s">
        <v>19</v>
      </c>
      <c r="D14" s="18" t="s">
        <v>16</v>
      </c>
      <c r="E14" s="18" t="s">
        <v>18</v>
      </c>
      <c r="F14" s="18" t="s">
        <v>17</v>
      </c>
      <c r="G14" s="18" t="s">
        <v>16</v>
      </c>
      <c r="H14" s="140"/>
    </row>
    <row r="15" spans="1:8" s="15" customFormat="1" ht="21" customHeight="1" x14ac:dyDescent="0.2">
      <c r="A15" s="62" t="s">
        <v>183</v>
      </c>
      <c r="B15" s="107">
        <v>376</v>
      </c>
      <c r="C15" s="107">
        <v>429</v>
      </c>
      <c r="D15" s="110">
        <v>-53</v>
      </c>
      <c r="E15" s="107">
        <v>2019</v>
      </c>
      <c r="F15" s="107">
        <v>2109</v>
      </c>
      <c r="G15" s="111">
        <v>-90</v>
      </c>
      <c r="H15" s="111">
        <v>-143</v>
      </c>
    </row>
    <row r="16" spans="1:8" s="15" customFormat="1" ht="21" customHeight="1" x14ac:dyDescent="0.2">
      <c r="A16" s="62">
        <v>30</v>
      </c>
      <c r="B16" s="107">
        <v>338</v>
      </c>
      <c r="C16" s="107">
        <v>484</v>
      </c>
      <c r="D16" s="110">
        <v>-146</v>
      </c>
      <c r="E16" s="107">
        <v>1995</v>
      </c>
      <c r="F16" s="107">
        <v>2072</v>
      </c>
      <c r="G16" s="111">
        <v>-77</v>
      </c>
      <c r="H16" s="111">
        <v>-223</v>
      </c>
    </row>
    <row r="17" spans="1:8" s="15" customFormat="1" ht="21" customHeight="1" x14ac:dyDescent="0.2">
      <c r="A17" s="62" t="s">
        <v>149</v>
      </c>
      <c r="B17" s="107">
        <v>355</v>
      </c>
      <c r="C17" s="107">
        <v>471</v>
      </c>
      <c r="D17" s="110">
        <v>-116</v>
      </c>
      <c r="E17" s="107">
        <v>2358</v>
      </c>
      <c r="F17" s="107">
        <v>2115</v>
      </c>
      <c r="G17" s="111">
        <v>243</v>
      </c>
      <c r="H17" s="111">
        <v>127</v>
      </c>
    </row>
    <row r="18" spans="1:8" s="15" customFormat="1" ht="21" customHeight="1" x14ac:dyDescent="0.2">
      <c r="A18" s="62">
        <v>2</v>
      </c>
      <c r="B18" s="107">
        <v>345</v>
      </c>
      <c r="C18" s="107">
        <v>488</v>
      </c>
      <c r="D18" s="110">
        <v>-143</v>
      </c>
      <c r="E18" s="107">
        <v>2191</v>
      </c>
      <c r="F18" s="107">
        <v>1820</v>
      </c>
      <c r="G18" s="111">
        <v>371</v>
      </c>
      <c r="H18" s="111">
        <v>228</v>
      </c>
    </row>
    <row r="19" spans="1:8" s="15" customFormat="1" ht="21" customHeight="1" x14ac:dyDescent="0.2">
      <c r="A19" s="5">
        <v>3</v>
      </c>
      <c r="B19" s="117">
        <v>345</v>
      </c>
      <c r="C19" s="117">
        <v>524</v>
      </c>
      <c r="D19" s="120">
        <f>B19-C19</f>
        <v>-179</v>
      </c>
      <c r="E19" s="117">
        <v>2209</v>
      </c>
      <c r="F19" s="117">
        <v>2016</v>
      </c>
      <c r="G19" s="122">
        <f>E19-F19</f>
        <v>193</v>
      </c>
      <c r="H19" s="120">
        <f>D19+G19</f>
        <v>14</v>
      </c>
    </row>
    <row r="20" spans="1:8" s="15" customFormat="1" ht="12" customHeight="1" x14ac:dyDescent="0.2">
      <c r="A20" s="17" t="s">
        <v>96</v>
      </c>
      <c r="B20" s="16"/>
      <c r="C20" s="16"/>
      <c r="D20" s="16"/>
      <c r="E20" s="16"/>
      <c r="F20" s="16"/>
      <c r="G20" s="16"/>
      <c r="H20" s="88" t="s">
        <v>113</v>
      </c>
    </row>
    <row r="21" spans="1:8" s="2" customFormat="1" ht="12.75" customHeight="1" x14ac:dyDescent="0.2">
      <c r="A21" s="4"/>
      <c r="B21" s="3"/>
      <c r="C21" s="3"/>
      <c r="D21" s="3"/>
      <c r="E21" s="3"/>
      <c r="F21" s="3"/>
      <c r="G21" s="3"/>
      <c r="H21" s="3"/>
    </row>
    <row r="22" spans="1:8" s="2" customFormat="1" ht="12.75" customHeight="1" x14ac:dyDescent="0.2">
      <c r="A22" s="4"/>
      <c r="B22" s="3"/>
      <c r="C22" s="3"/>
      <c r="D22" s="3"/>
      <c r="E22" s="3"/>
      <c r="F22" s="3"/>
      <c r="G22" s="3"/>
      <c r="H22" s="3"/>
    </row>
    <row r="23" spans="1:8" s="2" customFormat="1" ht="12.75" customHeight="1" x14ac:dyDescent="0.2">
      <c r="A23" s="4"/>
      <c r="B23" s="3"/>
      <c r="C23" s="3"/>
      <c r="D23" s="3"/>
      <c r="E23" s="3"/>
      <c r="F23" s="3"/>
      <c r="G23" s="3"/>
      <c r="H23" s="3"/>
    </row>
    <row r="24" spans="1:8" s="2" customFormat="1" ht="12.75" customHeight="1" x14ac:dyDescent="0.2">
      <c r="A24" s="4"/>
      <c r="B24" s="3"/>
      <c r="C24" s="3"/>
      <c r="D24" s="3"/>
      <c r="E24" s="3"/>
      <c r="F24" s="3"/>
      <c r="G24" s="3"/>
      <c r="H24" s="3"/>
    </row>
    <row r="25" spans="1:8" s="2" customFormat="1" ht="12.75" customHeight="1" x14ac:dyDescent="0.2">
      <c r="A25" s="4"/>
      <c r="B25" s="3"/>
      <c r="C25" s="3"/>
      <c r="D25" s="3"/>
      <c r="E25" s="3"/>
      <c r="F25" s="3"/>
      <c r="G25" s="3"/>
      <c r="H25" s="3"/>
    </row>
    <row r="26" spans="1:8" s="2" customFormat="1" ht="12.75" customHeight="1" x14ac:dyDescent="0.2">
      <c r="A26" s="4"/>
      <c r="B26" s="3"/>
      <c r="C26" s="3"/>
      <c r="D26" s="3"/>
      <c r="E26" s="3"/>
      <c r="F26" s="3"/>
      <c r="G26" s="3"/>
      <c r="H26" s="3"/>
    </row>
    <row r="27" spans="1:8" s="2" customFormat="1" ht="12.75" customHeight="1" x14ac:dyDescent="0.2">
      <c r="A27" s="4"/>
      <c r="B27" s="3"/>
      <c r="C27" s="3"/>
      <c r="D27" s="3"/>
      <c r="E27" s="3"/>
      <c r="F27" s="3"/>
      <c r="G27" s="3"/>
      <c r="H27" s="3"/>
    </row>
    <row r="28" spans="1:8" s="2" customFormat="1" ht="12.75" customHeight="1" x14ac:dyDescent="0.2">
      <c r="A28" s="4"/>
      <c r="B28" s="3"/>
      <c r="C28" s="3"/>
      <c r="D28" s="3"/>
      <c r="E28" s="3"/>
      <c r="F28" s="3"/>
      <c r="G28" s="3"/>
      <c r="H28" s="3"/>
    </row>
    <row r="29" spans="1:8" s="2" customFormat="1" ht="12.75" customHeight="1" x14ac:dyDescent="0.2">
      <c r="A29" s="4"/>
      <c r="B29" s="3"/>
      <c r="C29" s="3"/>
      <c r="D29" s="3"/>
      <c r="E29" s="3"/>
      <c r="F29" s="3"/>
      <c r="G29" s="3"/>
      <c r="H29" s="3"/>
    </row>
    <row r="30" spans="1:8" s="2" customFormat="1" ht="12.75" customHeight="1" x14ac:dyDescent="0.2">
      <c r="A30" s="4"/>
      <c r="B30" s="3"/>
      <c r="C30" s="3"/>
      <c r="D30" s="3"/>
      <c r="E30" s="3"/>
      <c r="F30" s="3"/>
      <c r="G30" s="3"/>
      <c r="H30" s="3"/>
    </row>
    <row r="31" spans="1:8" s="2" customFormat="1" ht="12.75" customHeight="1" x14ac:dyDescent="0.2">
      <c r="A31" s="4"/>
      <c r="B31" s="3"/>
      <c r="C31" s="3"/>
      <c r="D31" s="3"/>
      <c r="E31" s="3"/>
      <c r="F31" s="3"/>
      <c r="G31" s="3"/>
      <c r="H31" s="3"/>
    </row>
    <row r="33" spans="1:8" ht="12.75" customHeight="1" x14ac:dyDescent="0.2">
      <c r="A33" s="130"/>
      <c r="B33" s="130"/>
      <c r="C33" s="130"/>
      <c r="D33" s="130"/>
      <c r="E33" s="130"/>
      <c r="F33" s="130"/>
      <c r="G33" s="130"/>
      <c r="H33" s="130"/>
    </row>
  </sheetData>
  <mergeCells count="10">
    <mergeCell ref="A1:H1"/>
    <mergeCell ref="A2:H2"/>
    <mergeCell ref="A9:H9"/>
    <mergeCell ref="A33:H33"/>
    <mergeCell ref="E13:G13"/>
    <mergeCell ref="B13:D13"/>
    <mergeCell ref="A13:A14"/>
    <mergeCell ref="H13:H14"/>
    <mergeCell ref="A11:H11"/>
    <mergeCell ref="A12:H1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"/>
  <sheetViews>
    <sheetView showGridLines="0" tabSelected="1" zoomScale="205" zoomScaleNormal="205" workbookViewId="0">
      <selection activeCell="G12" sqref="G12"/>
    </sheetView>
  </sheetViews>
  <sheetFormatPr defaultColWidth="2.88671875" defaultRowHeight="12.75" customHeight="1" x14ac:dyDescent="0.2"/>
  <cols>
    <col min="1" max="1" width="5" style="83" customWidth="1"/>
    <col min="2" max="14" width="5.33203125" style="83" customWidth="1"/>
    <col min="15" max="16384" width="2.88671875" style="83"/>
  </cols>
  <sheetData>
    <row r="1" spans="1:14" s="167" customFormat="1" ht="17.100000000000001" customHeight="1" x14ac:dyDescent="0.2">
      <c r="A1" s="135" t="s">
        <v>93</v>
      </c>
      <c r="B1" s="135"/>
      <c r="C1" s="135"/>
      <c r="D1" s="135"/>
      <c r="E1" s="135"/>
      <c r="F1" s="135"/>
      <c r="G1" s="68"/>
      <c r="H1" s="68"/>
      <c r="I1" s="68"/>
      <c r="J1" s="68"/>
      <c r="K1" s="68"/>
      <c r="L1" s="68"/>
      <c r="M1" s="68"/>
      <c r="N1" s="68"/>
    </row>
    <row r="2" spans="1:14" s="168" customFormat="1" ht="12" customHeight="1" x14ac:dyDescent="0.2">
      <c r="B2" s="127"/>
      <c r="C2" s="65"/>
      <c r="D2" s="65"/>
      <c r="E2" s="65"/>
      <c r="F2" s="65"/>
      <c r="H2" s="127" t="s">
        <v>120</v>
      </c>
      <c r="I2" s="65"/>
      <c r="J2" s="65"/>
      <c r="K2" s="65"/>
      <c r="L2" s="65"/>
      <c r="M2" s="65"/>
      <c r="N2" s="65"/>
    </row>
    <row r="3" spans="1:14" s="174" customFormat="1" ht="21" customHeight="1" x14ac:dyDescent="0.2">
      <c r="A3" s="169"/>
      <c r="B3" s="170" t="s">
        <v>145</v>
      </c>
      <c r="C3" s="170" t="s">
        <v>138</v>
      </c>
      <c r="D3" s="170" t="s">
        <v>139</v>
      </c>
      <c r="E3" s="171" t="s">
        <v>143</v>
      </c>
      <c r="F3" s="170" t="s">
        <v>140</v>
      </c>
      <c r="G3" s="170" t="s">
        <v>141</v>
      </c>
      <c r="H3" s="170" t="s">
        <v>142</v>
      </c>
      <c r="I3" s="172"/>
      <c r="J3" s="172"/>
      <c r="K3" s="172"/>
      <c r="L3" s="172"/>
      <c r="M3" s="172"/>
      <c r="N3" s="173"/>
    </row>
    <row r="4" spans="1:14" s="174" customFormat="1" ht="21.75" customHeight="1" x14ac:dyDescent="0.2">
      <c r="A4" s="175" t="s">
        <v>183</v>
      </c>
      <c r="B4" s="112">
        <v>25</v>
      </c>
      <c r="C4" s="112">
        <v>30.1</v>
      </c>
      <c r="D4" s="112">
        <v>25.2</v>
      </c>
      <c r="E4" s="112">
        <v>30.5</v>
      </c>
      <c r="F4" s="112">
        <v>22.2</v>
      </c>
      <c r="G4" s="112">
        <v>22.1</v>
      </c>
      <c r="H4" s="112">
        <v>20.8</v>
      </c>
      <c r="I4" s="176"/>
      <c r="J4" s="177"/>
      <c r="K4" s="176"/>
      <c r="L4" s="176"/>
      <c r="M4" s="178"/>
      <c r="N4" s="178"/>
    </row>
    <row r="5" spans="1:14" s="174" customFormat="1" ht="21.75" customHeight="1" x14ac:dyDescent="0.2">
      <c r="A5" s="175">
        <v>30</v>
      </c>
      <c r="B5" s="112">
        <v>25.3</v>
      </c>
      <c r="C5" s="112">
        <v>29.8</v>
      </c>
      <c r="D5" s="112">
        <v>25.3</v>
      </c>
      <c r="E5" s="112">
        <v>31.5</v>
      </c>
      <c r="F5" s="112">
        <v>22.5</v>
      </c>
      <c r="G5" s="112">
        <v>22.4</v>
      </c>
      <c r="H5" s="112">
        <v>20.9</v>
      </c>
      <c r="I5" s="176"/>
      <c r="J5" s="177"/>
      <c r="K5" s="176"/>
      <c r="L5" s="176"/>
      <c r="M5" s="178"/>
      <c r="N5" s="178"/>
    </row>
    <row r="6" spans="1:14" s="174" customFormat="1" ht="21.75" customHeight="1" x14ac:dyDescent="0.2">
      <c r="A6" s="175" t="s">
        <v>149</v>
      </c>
      <c r="B6" s="112">
        <v>25.4</v>
      </c>
      <c r="C6" s="112">
        <v>29.1</v>
      </c>
      <c r="D6" s="112">
        <v>25.3</v>
      </c>
      <c r="E6" s="112">
        <v>31.9</v>
      </c>
      <c r="F6" s="112">
        <v>22.8</v>
      </c>
      <c r="G6" s="112">
        <v>22.7</v>
      </c>
      <c r="H6" s="112">
        <v>21.4</v>
      </c>
      <c r="I6" s="176"/>
      <c r="J6" s="177"/>
      <c r="K6" s="176"/>
      <c r="L6" s="176"/>
      <c r="M6" s="178"/>
      <c r="N6" s="178"/>
    </row>
    <row r="7" spans="1:14" s="174" customFormat="1" ht="21.75" customHeight="1" x14ac:dyDescent="0.2">
      <c r="A7" s="175">
        <v>2</v>
      </c>
      <c r="B7" s="112">
        <v>25.5</v>
      </c>
      <c r="C7" s="112">
        <v>28.6</v>
      </c>
      <c r="D7" s="112">
        <v>25.5</v>
      </c>
      <c r="E7" s="112">
        <v>32.5</v>
      </c>
      <c r="F7" s="112">
        <v>22.8</v>
      </c>
      <c r="G7" s="112">
        <v>22.4</v>
      </c>
      <c r="H7" s="112">
        <v>21.7</v>
      </c>
      <c r="I7" s="176"/>
      <c r="J7" s="177"/>
      <c r="K7" s="176"/>
      <c r="L7" s="176"/>
      <c r="M7" s="178"/>
      <c r="N7" s="178"/>
    </row>
    <row r="8" spans="1:14" s="174" customFormat="1" ht="21.75" customHeight="1" x14ac:dyDescent="0.2">
      <c r="A8" s="179">
        <v>3</v>
      </c>
      <c r="B8" s="180">
        <v>25.7</v>
      </c>
      <c r="C8" s="180">
        <v>28.2</v>
      </c>
      <c r="D8" s="180">
        <v>25.9</v>
      </c>
      <c r="E8" s="180">
        <v>33.200000000000003</v>
      </c>
      <c r="F8" s="180">
        <v>22.8</v>
      </c>
      <c r="G8" s="180">
        <v>22.6</v>
      </c>
      <c r="H8" s="180">
        <v>22.2</v>
      </c>
      <c r="I8" s="176"/>
      <c r="J8" s="177"/>
      <c r="K8" s="176"/>
      <c r="L8" s="176"/>
      <c r="M8" s="178"/>
      <c r="N8" s="178"/>
    </row>
    <row r="9" spans="1:14" s="174" customFormat="1" ht="12" customHeight="1" x14ac:dyDescent="0.2">
      <c r="A9" s="17" t="s">
        <v>146</v>
      </c>
      <c r="C9" s="16"/>
      <c r="D9" s="16"/>
      <c r="E9" s="16"/>
      <c r="F9" s="16"/>
      <c r="H9" s="123" t="s">
        <v>113</v>
      </c>
      <c r="I9" s="16"/>
      <c r="J9" s="16"/>
      <c r="K9" s="16"/>
      <c r="L9" s="16"/>
      <c r="M9" s="16"/>
      <c r="N9" s="123"/>
    </row>
    <row r="10" spans="1:14" s="181" customFormat="1" ht="12.75" customHeight="1" x14ac:dyDescent="0.2"/>
    <row r="11" spans="1:14" s="181" customFormat="1" ht="12.75" customHeight="1" x14ac:dyDescent="0.2"/>
    <row r="12" spans="1:14" s="181" customFormat="1" ht="12.75" customHeight="1" x14ac:dyDescent="0.2"/>
    <row r="13" spans="1:14" s="181" customFormat="1" ht="12.75" customHeight="1" x14ac:dyDescent="0.2"/>
    <row r="14" spans="1:14" s="181" customFormat="1" ht="12.75" customHeight="1" x14ac:dyDescent="0.2"/>
    <row r="15" spans="1:14" s="181" customFormat="1" ht="12.75" customHeight="1" x14ac:dyDescent="0.2"/>
    <row r="16" spans="1:14" s="181" customFormat="1" ht="12.75" customHeight="1" x14ac:dyDescent="0.2"/>
    <row r="17" s="181" customFormat="1" ht="12.75" customHeight="1" x14ac:dyDescent="0.2"/>
    <row r="18" s="181" customFormat="1" ht="12.75" customHeight="1" x14ac:dyDescent="0.2"/>
    <row r="19" s="181" customFormat="1" ht="12.75" customHeight="1" x14ac:dyDescent="0.2"/>
    <row r="20" s="181" customFormat="1" ht="12.75" customHeight="1" x14ac:dyDescent="0.2"/>
  </sheetData>
  <mergeCells count="1">
    <mergeCell ref="A1:F1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showGridLines="0" zoomScale="148" zoomScaleNormal="148" workbookViewId="0">
      <selection activeCell="C14" sqref="C14"/>
    </sheetView>
  </sheetViews>
  <sheetFormatPr defaultColWidth="2.88671875" defaultRowHeight="12.75" customHeight="1" x14ac:dyDescent="0.2"/>
  <cols>
    <col min="1" max="1" width="13.44140625" style="83" customWidth="1"/>
    <col min="2" max="6" width="5.88671875" style="83" customWidth="1"/>
    <col min="7" max="7" width="13.44140625" style="83" customWidth="1"/>
    <col min="8" max="8" width="5.88671875" style="83" customWidth="1"/>
    <col min="9" max="12" width="5.77734375" style="83" customWidth="1"/>
    <col min="13" max="18" width="2.88671875" style="83" customWidth="1"/>
    <col min="19" max="19" width="8.88671875" style="83" customWidth="1"/>
    <col min="20" max="16384" width="2.88671875" style="83"/>
  </cols>
  <sheetData>
    <row r="1" spans="1:7" s="182" customFormat="1" ht="17.100000000000001" customHeight="1" x14ac:dyDescent="0.2">
      <c r="A1" s="124" t="s">
        <v>36</v>
      </c>
      <c r="B1" s="124"/>
      <c r="C1" s="124"/>
      <c r="D1" s="124"/>
      <c r="E1" s="124"/>
      <c r="F1" s="124"/>
      <c r="G1" s="124"/>
    </row>
    <row r="2" spans="1:7" s="184" customFormat="1" ht="12" customHeight="1" x14ac:dyDescent="0.2">
      <c r="A2" s="183"/>
      <c r="B2" s="28"/>
      <c r="F2" s="127" t="s">
        <v>7</v>
      </c>
      <c r="G2" s="27"/>
    </row>
    <row r="3" spans="1:7" ht="28.5" customHeight="1" x14ac:dyDescent="0.2">
      <c r="A3" s="185"/>
      <c r="B3" s="186" t="s">
        <v>183</v>
      </c>
      <c r="C3" s="186">
        <v>30</v>
      </c>
      <c r="D3" s="186" t="s">
        <v>149</v>
      </c>
      <c r="E3" s="186">
        <v>2</v>
      </c>
      <c r="F3" s="186">
        <v>3</v>
      </c>
      <c r="G3" s="187"/>
    </row>
    <row r="4" spans="1:7" s="190" customFormat="1" ht="17.25" customHeight="1" x14ac:dyDescent="0.2">
      <c r="A4" s="188" t="s">
        <v>6</v>
      </c>
      <c r="B4" s="102">
        <f>SUM(B5:B16)</f>
        <v>2185</v>
      </c>
      <c r="C4" s="102">
        <f>SUM(C5:C16)</f>
        <v>2169</v>
      </c>
      <c r="D4" s="102">
        <f>SUM(D5:D16)</f>
        <v>2074</v>
      </c>
      <c r="E4" s="102">
        <f>SUM(E5:E16)</f>
        <v>2152</v>
      </c>
      <c r="F4" s="102">
        <f>SUM(F5:F16)</f>
        <v>2196</v>
      </c>
      <c r="G4" s="189"/>
    </row>
    <row r="5" spans="1:7" ht="17.25" customHeight="1" x14ac:dyDescent="0.2">
      <c r="A5" s="191" t="s">
        <v>20</v>
      </c>
      <c r="B5" s="103">
        <v>530</v>
      </c>
      <c r="C5" s="103">
        <v>472</v>
      </c>
      <c r="D5" s="103">
        <v>431</v>
      </c>
      <c r="E5" s="103">
        <v>458</v>
      </c>
      <c r="F5" s="103">
        <v>469</v>
      </c>
      <c r="G5" s="187"/>
    </row>
    <row r="6" spans="1:7" ht="17.25" customHeight="1" x14ac:dyDescent="0.2">
      <c r="A6" s="191" t="s">
        <v>19</v>
      </c>
      <c r="B6" s="103">
        <v>479</v>
      </c>
      <c r="C6" s="103">
        <v>544</v>
      </c>
      <c r="D6" s="103">
        <v>452</v>
      </c>
      <c r="E6" s="103">
        <v>536</v>
      </c>
      <c r="F6" s="103">
        <v>569</v>
      </c>
      <c r="G6" s="187"/>
    </row>
    <row r="7" spans="1:7" ht="17.25" customHeight="1" x14ac:dyDescent="0.2">
      <c r="A7" s="192" t="s">
        <v>35</v>
      </c>
      <c r="B7" s="103">
        <v>477</v>
      </c>
      <c r="C7" s="103">
        <v>483</v>
      </c>
      <c r="D7" s="103">
        <v>492</v>
      </c>
      <c r="E7" s="103">
        <v>462</v>
      </c>
      <c r="F7" s="103">
        <v>450</v>
      </c>
      <c r="G7" s="187"/>
    </row>
    <row r="8" spans="1:7" ht="17.25" customHeight="1" x14ac:dyDescent="0.2">
      <c r="A8" s="192" t="s">
        <v>34</v>
      </c>
      <c r="B8" s="103">
        <v>113</v>
      </c>
      <c r="C8" s="103">
        <v>106</v>
      </c>
      <c r="D8" s="103">
        <v>112</v>
      </c>
      <c r="E8" s="103">
        <v>97</v>
      </c>
      <c r="F8" s="103">
        <v>120</v>
      </c>
      <c r="G8" s="187"/>
    </row>
    <row r="9" spans="1:7" s="181" customFormat="1" ht="17.25" customHeight="1" x14ac:dyDescent="0.2">
      <c r="A9" s="192" t="s">
        <v>33</v>
      </c>
      <c r="B9" s="29">
        <v>89</v>
      </c>
      <c r="C9" s="29">
        <v>79</v>
      </c>
      <c r="D9" s="29">
        <v>78</v>
      </c>
      <c r="E9" s="29">
        <v>96</v>
      </c>
      <c r="F9" s="29">
        <v>90</v>
      </c>
    </row>
    <row r="10" spans="1:7" s="181" customFormat="1" ht="17.25" customHeight="1" x14ac:dyDescent="0.2">
      <c r="A10" s="192" t="s">
        <v>32</v>
      </c>
      <c r="B10" s="29">
        <v>3</v>
      </c>
      <c r="C10" s="29">
        <v>9</v>
      </c>
      <c r="D10" s="29">
        <v>10</v>
      </c>
      <c r="E10" s="29">
        <v>5</v>
      </c>
      <c r="F10" s="29">
        <v>8</v>
      </c>
    </row>
    <row r="11" spans="1:7" s="181" customFormat="1" ht="17.25" customHeight="1" x14ac:dyDescent="0.2">
      <c r="A11" s="192" t="s">
        <v>31</v>
      </c>
      <c r="B11" s="29">
        <v>47</v>
      </c>
      <c r="C11" s="29">
        <v>49</v>
      </c>
      <c r="D11" s="29">
        <v>54</v>
      </c>
      <c r="E11" s="29">
        <v>47</v>
      </c>
      <c r="F11" s="29">
        <v>43</v>
      </c>
    </row>
    <row r="12" spans="1:7" s="181" customFormat="1" ht="17.25" customHeight="1" x14ac:dyDescent="0.2">
      <c r="A12" s="192" t="s">
        <v>30</v>
      </c>
      <c r="B12" s="29">
        <v>13</v>
      </c>
      <c r="C12" s="29">
        <v>10</v>
      </c>
      <c r="D12" s="29">
        <v>11</v>
      </c>
      <c r="E12" s="29">
        <v>14</v>
      </c>
      <c r="F12" s="29">
        <v>12</v>
      </c>
    </row>
    <row r="13" spans="1:7" s="181" customFormat="1" ht="17.25" customHeight="1" x14ac:dyDescent="0.2">
      <c r="A13" s="192" t="s">
        <v>29</v>
      </c>
      <c r="B13" s="29">
        <v>11</v>
      </c>
      <c r="C13" s="29">
        <v>12</v>
      </c>
      <c r="D13" s="29">
        <v>6</v>
      </c>
      <c r="E13" s="29">
        <v>3</v>
      </c>
      <c r="F13" s="29">
        <v>3</v>
      </c>
    </row>
    <row r="14" spans="1:7" s="181" customFormat="1" ht="17.25" customHeight="1" x14ac:dyDescent="0.2">
      <c r="A14" s="192" t="s">
        <v>28</v>
      </c>
      <c r="B14" s="29">
        <v>297</v>
      </c>
      <c r="C14" s="29">
        <v>307</v>
      </c>
      <c r="D14" s="29">
        <v>326</v>
      </c>
      <c r="E14" s="29">
        <v>340</v>
      </c>
      <c r="F14" s="29">
        <v>297</v>
      </c>
    </row>
    <row r="15" spans="1:7" s="181" customFormat="1" ht="17.25" customHeight="1" x14ac:dyDescent="0.2">
      <c r="A15" s="192" t="s">
        <v>27</v>
      </c>
      <c r="B15" s="29">
        <v>44</v>
      </c>
      <c r="C15" s="29">
        <v>23</v>
      </c>
      <c r="D15" s="29">
        <v>24</v>
      </c>
      <c r="E15" s="29">
        <v>21</v>
      </c>
      <c r="F15" s="29">
        <v>39</v>
      </c>
    </row>
    <row r="16" spans="1:7" s="181" customFormat="1" ht="17.25" customHeight="1" x14ac:dyDescent="0.2">
      <c r="A16" s="192" t="s">
        <v>26</v>
      </c>
      <c r="B16" s="29">
        <v>82</v>
      </c>
      <c r="C16" s="29">
        <v>75</v>
      </c>
      <c r="D16" s="29">
        <v>78</v>
      </c>
      <c r="E16" s="29">
        <v>73</v>
      </c>
      <c r="F16" s="29">
        <v>96</v>
      </c>
    </row>
    <row r="17" spans="1:13" s="181" customFormat="1" ht="12" customHeight="1" x14ac:dyDescent="0.2">
      <c r="A17" s="174"/>
      <c r="B17" s="25"/>
      <c r="F17" s="123" t="s">
        <v>25</v>
      </c>
      <c r="G17" s="24"/>
      <c r="H17" s="24"/>
      <c r="I17" s="24"/>
    </row>
    <row r="18" spans="1:13" s="181" customFormat="1" ht="2.25" customHeight="1" x14ac:dyDescent="0.2"/>
    <row r="19" spans="1:13" s="182" customFormat="1" ht="17.100000000000001" customHeight="1" x14ac:dyDescent="0.2">
      <c r="A19" s="124"/>
      <c r="B19" s="124"/>
      <c r="C19" s="124"/>
      <c r="D19" s="124"/>
      <c r="E19" s="124"/>
      <c r="F19" s="124"/>
      <c r="G19" s="68" t="s">
        <v>117</v>
      </c>
      <c r="H19" s="68"/>
      <c r="I19" s="68"/>
      <c r="J19" s="68"/>
      <c r="K19" s="68"/>
      <c r="L19" s="68"/>
      <c r="M19" s="68"/>
    </row>
    <row r="20" spans="1:13" s="184" customFormat="1" ht="12" customHeight="1" x14ac:dyDescent="0.2">
      <c r="A20" s="183"/>
      <c r="B20" s="28"/>
      <c r="D20" s="127"/>
      <c r="E20" s="127"/>
      <c r="F20" s="127"/>
      <c r="G20" s="27"/>
      <c r="L20" s="127" t="s">
        <v>38</v>
      </c>
    </row>
    <row r="21" spans="1:13" s="181" customFormat="1" ht="28.5" customHeight="1" x14ac:dyDescent="0.2">
      <c r="A21" s="193"/>
      <c r="B21" s="194"/>
      <c r="C21" s="194"/>
      <c r="D21" s="194"/>
      <c r="E21" s="194"/>
      <c r="F21" s="194"/>
      <c r="G21" s="195"/>
      <c r="H21" s="191" t="s">
        <v>183</v>
      </c>
      <c r="I21" s="191">
        <v>30</v>
      </c>
      <c r="J21" s="191" t="s">
        <v>149</v>
      </c>
      <c r="K21" s="191">
        <v>2</v>
      </c>
      <c r="L21" s="191">
        <v>3</v>
      </c>
    </row>
    <row r="22" spans="1:13" s="181" customFormat="1" ht="16.5" customHeight="1" x14ac:dyDescent="0.2">
      <c r="A22" s="193"/>
      <c r="B22" s="194"/>
      <c r="C22" s="194"/>
      <c r="D22" s="194"/>
      <c r="E22" s="194"/>
      <c r="F22" s="194"/>
      <c r="G22" s="196" t="s">
        <v>118</v>
      </c>
      <c r="H22" s="104">
        <v>760</v>
      </c>
      <c r="I22" s="104">
        <v>602</v>
      </c>
      <c r="J22" s="104">
        <v>1239</v>
      </c>
      <c r="K22" s="104">
        <v>11216</v>
      </c>
      <c r="L22" s="104">
        <v>4901</v>
      </c>
    </row>
    <row r="23" spans="1:13" s="181" customFormat="1" ht="16.5" customHeight="1" x14ac:dyDescent="0.2">
      <c r="A23" s="193"/>
      <c r="B23" s="194"/>
      <c r="C23" s="194"/>
      <c r="D23" s="194"/>
      <c r="E23" s="194"/>
      <c r="F23" s="194"/>
      <c r="G23" s="196" t="s">
        <v>119</v>
      </c>
      <c r="H23" s="104">
        <v>748</v>
      </c>
      <c r="I23" s="104">
        <v>519</v>
      </c>
      <c r="J23" s="104">
        <v>977</v>
      </c>
      <c r="K23" s="104">
        <v>6613</v>
      </c>
      <c r="L23" s="104">
        <v>7218</v>
      </c>
    </row>
    <row r="24" spans="1:13" s="181" customFormat="1" ht="12" customHeight="1" x14ac:dyDescent="0.2">
      <c r="A24" s="174"/>
      <c r="B24" s="25"/>
      <c r="G24" s="24"/>
      <c r="L24" s="123" t="s">
        <v>25</v>
      </c>
    </row>
    <row r="25" spans="1:13" s="181" customFormat="1" ht="12.75" customHeight="1" x14ac:dyDescent="0.2">
      <c r="A25" s="193"/>
      <c r="B25" s="194"/>
      <c r="C25" s="194"/>
      <c r="D25" s="194"/>
      <c r="E25" s="194"/>
      <c r="F25" s="194"/>
      <c r="G25" s="194"/>
    </row>
    <row r="26" spans="1:13" s="181" customFormat="1" ht="12.75" customHeight="1" x14ac:dyDescent="0.2">
      <c r="A26" s="193"/>
      <c r="B26" s="194"/>
      <c r="C26" s="194"/>
      <c r="D26" s="194"/>
      <c r="E26" s="194"/>
      <c r="F26" s="194"/>
      <c r="G26" s="194"/>
    </row>
    <row r="27" spans="1:13" s="181" customFormat="1" ht="12.75" customHeight="1" x14ac:dyDescent="0.2">
      <c r="A27" s="193"/>
      <c r="B27" s="194"/>
      <c r="C27" s="194"/>
      <c r="D27" s="194"/>
      <c r="E27" s="194"/>
      <c r="F27" s="194"/>
      <c r="G27" s="194"/>
    </row>
    <row r="28" spans="1:13" s="181" customFormat="1" ht="12.75" customHeight="1" x14ac:dyDescent="0.2">
      <c r="A28" s="193"/>
      <c r="B28" s="194"/>
      <c r="C28" s="194"/>
      <c r="D28" s="194"/>
      <c r="E28" s="194"/>
      <c r="F28" s="194"/>
      <c r="G28" s="194"/>
    </row>
    <row r="29" spans="1:13" s="181" customFormat="1" ht="12.75" customHeight="1" x14ac:dyDescent="0.2">
      <c r="A29" s="193"/>
      <c r="B29" s="194"/>
      <c r="C29" s="194"/>
      <c r="D29" s="194"/>
      <c r="E29" s="194"/>
      <c r="F29" s="194"/>
      <c r="G29" s="194"/>
    </row>
    <row r="30" spans="1:13" s="181" customFormat="1" ht="12.75" customHeight="1" x14ac:dyDescent="0.2">
      <c r="A30" s="193"/>
      <c r="B30" s="194"/>
      <c r="C30" s="194"/>
      <c r="D30" s="194"/>
      <c r="E30" s="194"/>
      <c r="F30" s="194"/>
      <c r="G30" s="194"/>
    </row>
    <row r="31" spans="1:13" s="181" customFormat="1" ht="12.75" customHeight="1" x14ac:dyDescent="0.2">
      <c r="A31" s="193"/>
      <c r="B31" s="194"/>
      <c r="C31" s="194"/>
      <c r="D31" s="194"/>
      <c r="E31" s="194"/>
      <c r="F31" s="194"/>
      <c r="G31" s="194"/>
    </row>
    <row r="33" spans="1:7" ht="12.75" customHeight="1" x14ac:dyDescent="0.2">
      <c r="A33" s="197"/>
      <c r="B33" s="197"/>
      <c r="C33" s="197"/>
      <c r="D33" s="197"/>
      <c r="E33" s="197"/>
      <c r="F33" s="197"/>
      <c r="G33" s="197"/>
    </row>
  </sheetData>
  <mergeCells count="1">
    <mergeCell ref="A33:G3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showGridLines="0" zoomScale="115" zoomScaleNormal="115" workbookViewId="0">
      <selection activeCell="J5" sqref="J5"/>
    </sheetView>
  </sheetViews>
  <sheetFormatPr defaultColWidth="2.88671875" defaultRowHeight="12.75" customHeight="1" x14ac:dyDescent="0.2"/>
  <cols>
    <col min="1" max="2" width="6.33203125" style="83" customWidth="1"/>
    <col min="3" max="7" width="6" style="83" customWidth="1"/>
    <col min="8" max="15" width="3.33203125" style="83" customWidth="1"/>
    <col min="16" max="16384" width="2.88671875" style="83"/>
  </cols>
  <sheetData>
    <row r="1" spans="1:23" s="182" customFormat="1" ht="17.100000000000001" customHeight="1" x14ac:dyDescent="0.2">
      <c r="A1" s="151" t="s">
        <v>90</v>
      </c>
      <c r="B1" s="151"/>
      <c r="C1" s="151"/>
      <c r="D1" s="151"/>
      <c r="E1" s="151"/>
      <c r="F1" s="151"/>
      <c r="G1" s="151"/>
      <c r="H1" s="128"/>
      <c r="I1" s="128"/>
      <c r="J1" s="128"/>
      <c r="K1" s="128"/>
      <c r="L1" s="128"/>
      <c r="M1" s="128"/>
      <c r="N1" s="128"/>
    </row>
    <row r="2" spans="1:23" s="199" customFormat="1" ht="12" customHeight="1" x14ac:dyDescent="0.15">
      <c r="A2" s="198"/>
      <c r="B2" s="25"/>
      <c r="C2" s="25"/>
      <c r="D2" s="25"/>
      <c r="E2" s="25"/>
      <c r="F2" s="25"/>
      <c r="G2" s="127" t="s">
        <v>38</v>
      </c>
      <c r="H2" s="28"/>
      <c r="I2" s="28"/>
      <c r="J2" s="28"/>
      <c r="K2" s="28"/>
      <c r="L2" s="28"/>
      <c r="M2" s="28"/>
      <c r="N2" s="28"/>
    </row>
    <row r="3" spans="1:23" s="198" customFormat="1" ht="28.5" customHeight="1" x14ac:dyDescent="0.15">
      <c r="A3" s="200"/>
      <c r="B3" s="200"/>
      <c r="C3" s="191" t="s">
        <v>183</v>
      </c>
      <c r="D3" s="191">
        <v>30</v>
      </c>
      <c r="E3" s="191" t="s">
        <v>149</v>
      </c>
      <c r="F3" s="191">
        <v>2</v>
      </c>
      <c r="G3" s="191">
        <v>3</v>
      </c>
      <c r="H3" s="201"/>
      <c r="I3" s="201"/>
      <c r="J3" s="201"/>
      <c r="K3" s="201"/>
      <c r="L3" s="201"/>
      <c r="M3" s="201"/>
      <c r="N3" s="201"/>
    </row>
    <row r="4" spans="1:23" s="198" customFormat="1" ht="22.5" customHeight="1" x14ac:dyDescent="0.15">
      <c r="A4" s="202" t="s">
        <v>6</v>
      </c>
      <c r="B4" s="188" t="s">
        <v>13</v>
      </c>
      <c r="C4" s="102">
        <f>SUM(C6,C8,C10,C12,C14,C16)</f>
        <v>1462</v>
      </c>
      <c r="D4" s="102">
        <f>SUM(D6,D8,D10,D12,D14,D16)</f>
        <v>1506</v>
      </c>
      <c r="E4" s="102">
        <f>SUM(E6,E8,E10,E12,E14,E16)</f>
        <v>1522</v>
      </c>
      <c r="F4" s="102">
        <f>SUM(F6,F8,F10,F12,F14,F16)</f>
        <v>1551</v>
      </c>
      <c r="G4" s="102">
        <f>SUM(G6,G8,G10,G12,G14,G16)</f>
        <v>1564</v>
      </c>
      <c r="H4" s="203"/>
      <c r="I4" s="203"/>
      <c r="J4" s="203"/>
      <c r="K4" s="203"/>
      <c r="L4" s="203"/>
      <c r="M4" s="203"/>
      <c r="N4" s="203"/>
    </row>
    <row r="5" spans="1:23" s="198" customFormat="1" ht="22.5" customHeight="1" x14ac:dyDescent="0.15">
      <c r="A5" s="202"/>
      <c r="B5" s="188" t="s">
        <v>37</v>
      </c>
      <c r="C5" s="102">
        <f>SUM(C7,C9,C11,C13,C15,C17)</f>
        <v>712</v>
      </c>
      <c r="D5" s="102">
        <v>767</v>
      </c>
      <c r="E5" s="102">
        <f>SUM(E7,E9,E11,E13,E15,E17)</f>
        <v>806</v>
      </c>
      <c r="F5" s="102">
        <f>SUM(F7,F9,F11,F13,F15,F17)</f>
        <v>817</v>
      </c>
      <c r="G5" s="102">
        <f>SUM(G7,G9,G11,G13,G15,G17)</f>
        <v>752</v>
      </c>
      <c r="H5" s="177"/>
      <c r="I5" s="177"/>
      <c r="J5" s="177"/>
      <c r="K5" s="30"/>
      <c r="L5" s="30"/>
      <c r="M5" s="30"/>
      <c r="N5" s="30"/>
    </row>
    <row r="6" spans="1:23" s="198" customFormat="1" ht="22.5" customHeight="1" x14ac:dyDescent="0.15">
      <c r="A6" s="204" t="s">
        <v>5</v>
      </c>
      <c r="B6" s="191" t="s">
        <v>13</v>
      </c>
      <c r="C6" s="103">
        <v>100</v>
      </c>
      <c r="D6" s="103">
        <v>120</v>
      </c>
      <c r="E6" s="103">
        <v>154</v>
      </c>
      <c r="F6" s="103">
        <v>157</v>
      </c>
      <c r="G6" s="103">
        <v>142</v>
      </c>
      <c r="H6" s="177"/>
      <c r="I6" s="177"/>
      <c r="J6" s="177"/>
      <c r="K6" s="30"/>
      <c r="L6" s="30"/>
      <c r="M6" s="30"/>
      <c r="N6" s="30"/>
    </row>
    <row r="7" spans="1:23" s="198" customFormat="1" ht="22.5" customHeight="1" x14ac:dyDescent="0.15">
      <c r="A7" s="204"/>
      <c r="B7" s="191" t="s">
        <v>37</v>
      </c>
      <c r="C7" s="103">
        <v>61</v>
      </c>
      <c r="D7" s="103">
        <v>77</v>
      </c>
      <c r="E7" s="103">
        <v>88</v>
      </c>
      <c r="F7" s="103">
        <v>88</v>
      </c>
      <c r="G7" s="103">
        <v>67</v>
      </c>
      <c r="H7" s="177"/>
      <c r="I7" s="177"/>
      <c r="J7" s="177"/>
      <c r="K7" s="30"/>
      <c r="L7" s="30"/>
      <c r="M7" s="30"/>
      <c r="N7" s="30"/>
    </row>
    <row r="8" spans="1:23" s="198" customFormat="1" ht="22.5" customHeight="1" x14ac:dyDescent="0.15">
      <c r="A8" s="204" t="s">
        <v>4</v>
      </c>
      <c r="B8" s="191" t="s">
        <v>13</v>
      </c>
      <c r="C8" s="103">
        <v>180</v>
      </c>
      <c r="D8" s="103">
        <v>200</v>
      </c>
      <c r="E8" s="103">
        <v>239</v>
      </c>
      <c r="F8" s="103">
        <v>237</v>
      </c>
      <c r="G8" s="103">
        <v>209</v>
      </c>
      <c r="H8" s="177"/>
      <c r="I8" s="177"/>
      <c r="J8" s="177"/>
      <c r="K8" s="30"/>
      <c r="L8" s="30"/>
      <c r="M8" s="30"/>
      <c r="N8" s="30"/>
    </row>
    <row r="9" spans="1:23" s="198" customFormat="1" ht="22.5" customHeight="1" x14ac:dyDescent="0.15">
      <c r="A9" s="204"/>
      <c r="B9" s="191" t="s">
        <v>37</v>
      </c>
      <c r="C9" s="103">
        <v>130</v>
      </c>
      <c r="D9" s="103">
        <v>143</v>
      </c>
      <c r="E9" s="103">
        <v>166</v>
      </c>
      <c r="F9" s="103">
        <v>152</v>
      </c>
      <c r="G9" s="103">
        <v>127</v>
      </c>
      <c r="H9" s="177"/>
      <c r="I9" s="177"/>
      <c r="J9" s="177"/>
      <c r="K9" s="30"/>
      <c r="L9" s="30"/>
      <c r="M9" s="30"/>
      <c r="N9" s="30"/>
    </row>
    <row r="10" spans="1:23" s="206" customFormat="1" ht="22.5" customHeight="1" x14ac:dyDescent="0.15">
      <c r="A10" s="205" t="s">
        <v>3</v>
      </c>
      <c r="B10" s="191" t="s">
        <v>13</v>
      </c>
      <c r="C10" s="103">
        <v>65</v>
      </c>
      <c r="D10" s="103">
        <v>70</v>
      </c>
      <c r="E10" s="103">
        <v>71</v>
      </c>
      <c r="F10" s="103">
        <v>80</v>
      </c>
      <c r="G10" s="103">
        <v>87</v>
      </c>
    </row>
    <row r="11" spans="1:23" s="206" customFormat="1" ht="22.5" customHeight="1" x14ac:dyDescent="0.15">
      <c r="A11" s="205"/>
      <c r="B11" s="191" t="s">
        <v>37</v>
      </c>
      <c r="C11" s="103">
        <v>32</v>
      </c>
      <c r="D11" s="103">
        <v>40</v>
      </c>
      <c r="E11" s="103">
        <v>40</v>
      </c>
      <c r="F11" s="103">
        <v>46</v>
      </c>
      <c r="G11" s="103">
        <v>53</v>
      </c>
      <c r="H11" s="177"/>
      <c r="I11" s="17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s="206" customFormat="1" ht="22.5" customHeight="1" x14ac:dyDescent="0.15">
      <c r="A12" s="205" t="s">
        <v>2</v>
      </c>
      <c r="B12" s="191" t="s">
        <v>13</v>
      </c>
      <c r="C12" s="103">
        <v>759</v>
      </c>
      <c r="D12" s="103">
        <v>737</v>
      </c>
      <c r="E12" s="103">
        <v>698</v>
      </c>
      <c r="F12" s="103">
        <v>730</v>
      </c>
      <c r="G12" s="103">
        <v>792</v>
      </c>
      <c r="H12" s="177"/>
      <c r="I12" s="177"/>
      <c r="J12" s="177"/>
      <c r="K12" s="177"/>
      <c r="L12" s="177"/>
      <c r="M12" s="177"/>
    </row>
    <row r="13" spans="1:23" s="206" customFormat="1" ht="22.5" customHeight="1" x14ac:dyDescent="0.15">
      <c r="A13" s="205"/>
      <c r="B13" s="191" t="s">
        <v>37</v>
      </c>
      <c r="C13" s="103">
        <v>292</v>
      </c>
      <c r="D13" s="103">
        <v>287</v>
      </c>
      <c r="E13" s="103">
        <v>298</v>
      </c>
      <c r="F13" s="103">
        <v>323</v>
      </c>
      <c r="G13" s="103">
        <v>327</v>
      </c>
      <c r="H13" s="177"/>
      <c r="I13" s="177"/>
      <c r="J13" s="177"/>
      <c r="K13" s="177"/>
      <c r="L13" s="177"/>
      <c r="M13" s="177"/>
    </row>
    <row r="14" spans="1:23" s="206" customFormat="1" ht="22.5" customHeight="1" x14ac:dyDescent="0.15">
      <c r="A14" s="205" t="s">
        <v>1</v>
      </c>
      <c r="B14" s="191" t="s">
        <v>13</v>
      </c>
      <c r="C14" s="29">
        <v>129</v>
      </c>
      <c r="D14" s="29">
        <v>140</v>
      </c>
      <c r="E14" s="29">
        <v>140</v>
      </c>
      <c r="F14" s="29">
        <v>133</v>
      </c>
      <c r="G14" s="29">
        <v>130</v>
      </c>
      <c r="H14" s="177"/>
      <c r="I14" s="177"/>
      <c r="J14" s="177"/>
      <c r="K14" s="177"/>
      <c r="L14" s="177"/>
      <c r="M14" s="177"/>
    </row>
    <row r="15" spans="1:23" s="206" customFormat="1" ht="22.5" customHeight="1" x14ac:dyDescent="0.15">
      <c r="A15" s="205"/>
      <c r="B15" s="191" t="s">
        <v>37</v>
      </c>
      <c r="C15" s="29">
        <v>53</v>
      </c>
      <c r="D15" s="29">
        <v>68</v>
      </c>
      <c r="E15" s="29">
        <v>72</v>
      </c>
      <c r="F15" s="29">
        <v>66</v>
      </c>
      <c r="G15" s="29">
        <v>60</v>
      </c>
      <c r="H15" s="177"/>
      <c r="I15" s="177"/>
      <c r="J15" s="177"/>
      <c r="K15" s="177"/>
      <c r="L15" s="177"/>
      <c r="M15" s="177"/>
    </row>
    <row r="16" spans="1:23" s="206" customFormat="1" ht="22.5" customHeight="1" x14ac:dyDescent="0.15">
      <c r="A16" s="205" t="s">
        <v>0</v>
      </c>
      <c r="B16" s="191" t="s">
        <v>13</v>
      </c>
      <c r="C16" s="29">
        <v>229</v>
      </c>
      <c r="D16" s="29">
        <v>239</v>
      </c>
      <c r="E16" s="29">
        <v>220</v>
      </c>
      <c r="F16" s="29">
        <v>214</v>
      </c>
      <c r="G16" s="29">
        <v>204</v>
      </c>
      <c r="H16" s="177"/>
      <c r="I16" s="177"/>
      <c r="J16" s="177"/>
      <c r="K16" s="177"/>
      <c r="L16" s="177"/>
      <c r="M16" s="177"/>
    </row>
    <row r="17" spans="1:14" s="206" customFormat="1" ht="22.5" customHeight="1" x14ac:dyDescent="0.15">
      <c r="A17" s="205"/>
      <c r="B17" s="191" t="s">
        <v>37</v>
      </c>
      <c r="C17" s="29">
        <v>144</v>
      </c>
      <c r="D17" s="29">
        <v>152</v>
      </c>
      <c r="E17" s="29">
        <v>142</v>
      </c>
      <c r="F17" s="29">
        <v>142</v>
      </c>
      <c r="G17" s="29">
        <v>118</v>
      </c>
      <c r="H17" s="177"/>
      <c r="I17" s="177"/>
      <c r="J17" s="177"/>
      <c r="K17" s="177"/>
      <c r="L17" s="177"/>
      <c r="M17" s="177"/>
    </row>
    <row r="18" spans="1:14" s="206" customFormat="1" ht="12" customHeight="1" x14ac:dyDescent="0.15">
      <c r="A18" s="17" t="s">
        <v>114</v>
      </c>
      <c r="B18" s="177"/>
      <c r="C18" s="177"/>
      <c r="D18" s="177"/>
      <c r="E18" s="177"/>
      <c r="F18" s="177"/>
      <c r="G18" s="123" t="s">
        <v>112</v>
      </c>
      <c r="H18" s="177"/>
      <c r="I18" s="177"/>
      <c r="J18" s="177"/>
      <c r="K18" s="177"/>
      <c r="L18" s="177"/>
      <c r="M18" s="177"/>
      <c r="N18" s="177"/>
    </row>
    <row r="19" spans="1:14" s="181" customFormat="1" ht="12.75" customHeight="1" x14ac:dyDescent="0.2"/>
    <row r="20" spans="1:14" s="181" customFormat="1" ht="12.75" customHeight="1" x14ac:dyDescent="0.2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</row>
    <row r="21" spans="1:14" s="181" customFormat="1" ht="12.75" customHeight="1" x14ac:dyDescent="0.2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</row>
    <row r="22" spans="1:14" s="181" customFormat="1" ht="12.75" customHeight="1" x14ac:dyDescent="0.2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</row>
    <row r="24" spans="1:14" ht="12.75" customHeight="1" x14ac:dyDescent="0.2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</row>
  </sheetData>
  <mergeCells count="10">
    <mergeCell ref="A24:N24"/>
    <mergeCell ref="A12:A13"/>
    <mergeCell ref="A14:A15"/>
    <mergeCell ref="A16:A17"/>
    <mergeCell ref="A1:G1"/>
    <mergeCell ref="A4:A5"/>
    <mergeCell ref="A6:A7"/>
    <mergeCell ref="A8:A9"/>
    <mergeCell ref="A10:A11"/>
    <mergeCell ref="A3:B3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4"/>
  <sheetViews>
    <sheetView showGridLines="0" zoomScale="130" zoomScaleNormal="130" workbookViewId="0">
      <selection activeCell="S5" sqref="S5"/>
    </sheetView>
  </sheetViews>
  <sheetFormatPr defaultColWidth="2.88671875" defaultRowHeight="12.75" customHeight="1" x14ac:dyDescent="0.2"/>
  <cols>
    <col min="1" max="1" width="2.44140625" style="241" customWidth="1"/>
    <col min="2" max="2" width="3.6640625" style="241" customWidth="1"/>
    <col min="3" max="16" width="2.6640625" style="241" customWidth="1"/>
    <col min="17" max="16384" width="2.88671875" style="241"/>
  </cols>
  <sheetData>
    <row r="1" spans="1:16" s="207" customFormat="1" ht="17.100000000000001" customHeight="1" x14ac:dyDescent="0.2">
      <c r="A1" s="164" t="s">
        <v>91</v>
      </c>
      <c r="B1" s="164"/>
      <c r="C1" s="164"/>
      <c r="D1" s="164"/>
      <c r="E1" s="164"/>
      <c r="F1" s="164"/>
      <c r="G1" s="164"/>
      <c r="H1" s="164"/>
      <c r="I1" s="164"/>
      <c r="J1" s="164"/>
      <c r="K1" s="129"/>
      <c r="L1" s="129"/>
    </row>
    <row r="2" spans="1:16" s="208" customFormat="1" ht="12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65"/>
      <c r="L2" s="65"/>
      <c r="N2" s="90"/>
      <c r="P2" s="90" t="s">
        <v>7</v>
      </c>
    </row>
    <row r="3" spans="1:16" s="214" customFormat="1" ht="12" customHeight="1" x14ac:dyDescent="0.2">
      <c r="A3" s="209"/>
      <c r="B3" s="210"/>
      <c r="C3" s="211" t="s">
        <v>184</v>
      </c>
      <c r="D3" s="212"/>
      <c r="E3" s="211">
        <v>28</v>
      </c>
      <c r="F3" s="213"/>
      <c r="G3" s="211">
        <v>29</v>
      </c>
      <c r="H3" s="213"/>
      <c r="I3" s="211">
        <v>30</v>
      </c>
      <c r="J3" s="213"/>
      <c r="K3" s="211" t="s">
        <v>149</v>
      </c>
      <c r="L3" s="213"/>
      <c r="M3" s="211">
        <v>2</v>
      </c>
      <c r="N3" s="213"/>
      <c r="O3" s="211">
        <v>3</v>
      </c>
      <c r="P3" s="213"/>
    </row>
    <row r="4" spans="1:16" s="214" customFormat="1" ht="12" customHeight="1" x14ac:dyDescent="0.2">
      <c r="A4" s="215"/>
      <c r="B4" s="216"/>
      <c r="C4" s="217"/>
      <c r="D4" s="218"/>
      <c r="E4" s="219"/>
      <c r="F4" s="220"/>
      <c r="G4" s="219"/>
      <c r="H4" s="220"/>
      <c r="I4" s="219"/>
      <c r="J4" s="220"/>
      <c r="K4" s="219"/>
      <c r="L4" s="220"/>
      <c r="M4" s="219"/>
      <c r="N4" s="220"/>
      <c r="O4" s="219"/>
      <c r="P4" s="220"/>
    </row>
    <row r="5" spans="1:16" s="214" customFormat="1" ht="11.25" customHeight="1" x14ac:dyDescent="0.2">
      <c r="A5" s="221" t="s">
        <v>6</v>
      </c>
      <c r="B5" s="222" t="s">
        <v>39</v>
      </c>
      <c r="C5" s="158">
        <f>SUM(C9,C13,C17,C21,C25,C29)</f>
        <v>19954</v>
      </c>
      <c r="D5" s="223"/>
      <c r="E5" s="158">
        <f>SUM(E9,E13,E17,E21,E25,E29)</f>
        <v>20224</v>
      </c>
      <c r="F5" s="159"/>
      <c r="G5" s="158">
        <f>SUM(G9,G13,G17,G21,G25,G29)</f>
        <v>20343</v>
      </c>
      <c r="H5" s="159"/>
      <c r="I5" s="158">
        <f>SUM(I9,I13,I17,I21,I25,I29)</f>
        <v>20453</v>
      </c>
      <c r="J5" s="159"/>
      <c r="K5" s="158">
        <f>SUM(K9,K13,K17,K21,K25,K29)</f>
        <v>20719</v>
      </c>
      <c r="L5" s="159"/>
      <c r="M5" s="158">
        <f>SUM(M9,M13,M17,M21,M25,M29)</f>
        <v>21027</v>
      </c>
      <c r="N5" s="159"/>
      <c r="O5" s="158">
        <f>SUM(O9,O13,O17,O21,O25,O29)</f>
        <v>21163</v>
      </c>
      <c r="P5" s="159"/>
    </row>
    <row r="6" spans="1:16" s="214" customFormat="1" ht="11.25" customHeight="1" x14ac:dyDescent="0.2">
      <c r="A6" s="224"/>
      <c r="B6" s="225" t="s">
        <v>10</v>
      </c>
      <c r="C6" s="226">
        <f>SUM(C10,C14,C18,C22,C26,C30)</f>
        <v>25283</v>
      </c>
      <c r="D6" s="227"/>
      <c r="E6" s="160">
        <f>SUM(E10,E14,E18,E22,E26,E30)</f>
        <v>25396</v>
      </c>
      <c r="F6" s="161"/>
      <c r="G6" s="160">
        <f>SUM(G10,G14,G18,G22,G26,G30)</f>
        <v>25362</v>
      </c>
      <c r="H6" s="161"/>
      <c r="I6" s="160">
        <f>SUM(I10,I14,I18,I22,I26,I30)</f>
        <v>25222</v>
      </c>
      <c r="J6" s="161"/>
      <c r="K6" s="160">
        <f>SUM(K10,K14,K18,K22,K26,K30)</f>
        <v>25291</v>
      </c>
      <c r="L6" s="161"/>
      <c r="M6" s="160">
        <f>SUM(M10,M14,M18,M22,M26,M30)</f>
        <v>25352</v>
      </c>
      <c r="N6" s="161"/>
      <c r="O6" s="160">
        <f>SUM(O10,O14,O18,O22,O26,O30)</f>
        <v>25281</v>
      </c>
      <c r="P6" s="161"/>
    </row>
    <row r="7" spans="1:16" s="214" customFormat="1" ht="11.25" customHeight="1" x14ac:dyDescent="0.2">
      <c r="A7" s="224"/>
      <c r="B7" s="225" t="s">
        <v>9</v>
      </c>
      <c r="C7" s="160">
        <f>SUM(C11,C15,C19,C23,C27,C31)</f>
        <v>24955</v>
      </c>
      <c r="D7" s="228"/>
      <c r="E7" s="160">
        <f>SUM(E11,E15,E19,E23,E27,E31)</f>
        <v>25023</v>
      </c>
      <c r="F7" s="161"/>
      <c r="G7" s="160">
        <f>SUM(G11,G15,G19,G23,G27,G31)</f>
        <v>24921</v>
      </c>
      <c r="H7" s="161"/>
      <c r="I7" s="160">
        <f>SUM(I11,I15,I19,I23,I27,I31)</f>
        <v>24823</v>
      </c>
      <c r="J7" s="161"/>
      <c r="K7" s="160">
        <f>SUM(K11,K15,K19,K23,K27,K31)</f>
        <v>24863</v>
      </c>
      <c r="L7" s="161"/>
      <c r="M7" s="160">
        <f>SUM(M11,M15,M19,M23,M27,M31)</f>
        <v>25016</v>
      </c>
      <c r="N7" s="161"/>
      <c r="O7" s="160">
        <f>SUM(O11,O15,O19,O23,O27,O31)</f>
        <v>25091</v>
      </c>
      <c r="P7" s="161"/>
    </row>
    <row r="8" spans="1:16" s="214" customFormat="1" ht="11.25" customHeight="1" x14ac:dyDescent="0.2">
      <c r="A8" s="229"/>
      <c r="B8" s="230" t="s">
        <v>11</v>
      </c>
      <c r="C8" s="162">
        <f>SUM(C12,C16,C20,C24,C28,C32)</f>
        <v>50238</v>
      </c>
      <c r="D8" s="231"/>
      <c r="E8" s="162">
        <f>SUM(E12,E16,E20,E24,E28,E32)</f>
        <v>50419</v>
      </c>
      <c r="F8" s="163"/>
      <c r="G8" s="162">
        <f>SUM(G12,G16,G20,G24,G28,G32)</f>
        <v>50283</v>
      </c>
      <c r="H8" s="163"/>
      <c r="I8" s="162">
        <f>SUM(I12,I16,I20,I24,I28,I32)</f>
        <v>50045</v>
      </c>
      <c r="J8" s="163"/>
      <c r="K8" s="162">
        <f>SUM(K12,K16,K20,K24,K28,K32)</f>
        <v>50154</v>
      </c>
      <c r="L8" s="163"/>
      <c r="M8" s="162">
        <f>SUM(M12,M16,M20,M24,M28,M32)</f>
        <v>50368</v>
      </c>
      <c r="N8" s="163"/>
      <c r="O8" s="162">
        <f>SUM(O12,O16,O20,O24,O28,O32)</f>
        <v>50372</v>
      </c>
      <c r="P8" s="163"/>
    </row>
    <row r="9" spans="1:16" s="214" customFormat="1" ht="11.25" customHeight="1" x14ac:dyDescent="0.2">
      <c r="A9" s="232" t="s">
        <v>5</v>
      </c>
      <c r="B9" s="233" t="s">
        <v>39</v>
      </c>
      <c r="C9" s="154">
        <v>3066</v>
      </c>
      <c r="D9" s="155"/>
      <c r="E9" s="154">
        <v>3073</v>
      </c>
      <c r="F9" s="155"/>
      <c r="G9" s="154">
        <v>3143</v>
      </c>
      <c r="H9" s="155"/>
      <c r="I9" s="154">
        <v>3202</v>
      </c>
      <c r="J9" s="155"/>
      <c r="K9" s="154">
        <v>3281</v>
      </c>
      <c r="L9" s="155"/>
      <c r="M9" s="154">
        <v>3349</v>
      </c>
      <c r="N9" s="155"/>
      <c r="O9" s="154">
        <v>3352</v>
      </c>
      <c r="P9" s="155"/>
    </row>
    <row r="10" spans="1:16" s="214" customFormat="1" ht="11.25" customHeight="1" x14ac:dyDescent="0.2">
      <c r="A10" s="224"/>
      <c r="B10" s="234" t="s">
        <v>10</v>
      </c>
      <c r="C10" s="235">
        <v>3776</v>
      </c>
      <c r="D10" s="236"/>
      <c r="E10" s="156">
        <v>3777</v>
      </c>
      <c r="F10" s="157"/>
      <c r="G10" s="156">
        <v>3865</v>
      </c>
      <c r="H10" s="157"/>
      <c r="I10" s="156">
        <v>3916</v>
      </c>
      <c r="J10" s="157"/>
      <c r="K10" s="156">
        <v>3997</v>
      </c>
      <c r="L10" s="157"/>
      <c r="M10" s="156">
        <v>4022</v>
      </c>
      <c r="N10" s="157"/>
      <c r="O10" s="156">
        <v>4015</v>
      </c>
      <c r="P10" s="157"/>
    </row>
    <row r="11" spans="1:16" s="214" customFormat="1" ht="11.25" customHeight="1" x14ac:dyDescent="0.2">
      <c r="A11" s="224"/>
      <c r="B11" s="234" t="s">
        <v>9</v>
      </c>
      <c r="C11" s="156">
        <v>3819</v>
      </c>
      <c r="D11" s="157"/>
      <c r="E11" s="156">
        <v>3842</v>
      </c>
      <c r="F11" s="157"/>
      <c r="G11" s="156">
        <v>3915</v>
      </c>
      <c r="H11" s="157"/>
      <c r="I11" s="156">
        <v>3954</v>
      </c>
      <c r="J11" s="157"/>
      <c r="K11" s="156">
        <v>4032</v>
      </c>
      <c r="L11" s="157"/>
      <c r="M11" s="156">
        <v>4090</v>
      </c>
      <c r="N11" s="157"/>
      <c r="O11" s="156">
        <v>4108</v>
      </c>
      <c r="P11" s="157"/>
    </row>
    <row r="12" spans="1:16" s="214" customFormat="1" ht="11.25" customHeight="1" x14ac:dyDescent="0.2">
      <c r="A12" s="229"/>
      <c r="B12" s="237" t="s">
        <v>11</v>
      </c>
      <c r="C12" s="152">
        <f>SUM(C10:D11)</f>
        <v>7595</v>
      </c>
      <c r="D12" s="153"/>
      <c r="E12" s="152">
        <f>SUM(E10:F11)</f>
        <v>7619</v>
      </c>
      <c r="F12" s="153"/>
      <c r="G12" s="152">
        <f>SUM(G10:H11)</f>
        <v>7780</v>
      </c>
      <c r="H12" s="153"/>
      <c r="I12" s="152">
        <f>SUM(I10:J11)</f>
        <v>7870</v>
      </c>
      <c r="J12" s="153"/>
      <c r="K12" s="152">
        <v>8029</v>
      </c>
      <c r="L12" s="153"/>
      <c r="M12" s="152">
        <v>8112</v>
      </c>
      <c r="N12" s="153"/>
      <c r="O12" s="152">
        <f>SUM(O10:P11)</f>
        <v>8123</v>
      </c>
      <c r="P12" s="153"/>
    </row>
    <row r="13" spans="1:16" s="214" customFormat="1" ht="11.25" customHeight="1" x14ac:dyDescent="0.2">
      <c r="A13" s="232" t="s">
        <v>4</v>
      </c>
      <c r="B13" s="233" t="s">
        <v>39</v>
      </c>
      <c r="C13" s="154">
        <v>3512</v>
      </c>
      <c r="D13" s="155"/>
      <c r="E13" s="154">
        <v>3619</v>
      </c>
      <c r="F13" s="155"/>
      <c r="G13" s="154">
        <v>3666</v>
      </c>
      <c r="H13" s="155"/>
      <c r="I13" s="154">
        <v>3663</v>
      </c>
      <c r="J13" s="155"/>
      <c r="K13" s="154">
        <v>3770</v>
      </c>
      <c r="L13" s="155"/>
      <c r="M13" s="154">
        <v>3779</v>
      </c>
      <c r="N13" s="155"/>
      <c r="O13" s="154">
        <v>3770</v>
      </c>
      <c r="P13" s="155"/>
    </row>
    <row r="14" spans="1:16" s="214" customFormat="1" ht="11.25" customHeight="1" x14ac:dyDescent="0.2">
      <c r="A14" s="224"/>
      <c r="B14" s="234" t="s">
        <v>10</v>
      </c>
      <c r="C14" s="235">
        <v>4386</v>
      </c>
      <c r="D14" s="236"/>
      <c r="E14" s="156">
        <v>4480</v>
      </c>
      <c r="F14" s="157"/>
      <c r="G14" s="156">
        <v>4478</v>
      </c>
      <c r="H14" s="157"/>
      <c r="I14" s="156">
        <v>4435</v>
      </c>
      <c r="J14" s="157"/>
      <c r="K14" s="156">
        <v>4525</v>
      </c>
      <c r="L14" s="157"/>
      <c r="M14" s="156">
        <v>4504</v>
      </c>
      <c r="N14" s="157"/>
      <c r="O14" s="156">
        <v>4465</v>
      </c>
      <c r="P14" s="157"/>
    </row>
    <row r="15" spans="1:16" s="214" customFormat="1" ht="11.25" customHeight="1" x14ac:dyDescent="0.2">
      <c r="A15" s="224"/>
      <c r="B15" s="234" t="s">
        <v>9</v>
      </c>
      <c r="C15" s="156">
        <v>4273</v>
      </c>
      <c r="D15" s="157"/>
      <c r="E15" s="156">
        <v>4332</v>
      </c>
      <c r="F15" s="157"/>
      <c r="G15" s="156">
        <v>4326</v>
      </c>
      <c r="H15" s="157"/>
      <c r="I15" s="156">
        <v>4324</v>
      </c>
      <c r="J15" s="157"/>
      <c r="K15" s="156">
        <v>4433</v>
      </c>
      <c r="L15" s="157"/>
      <c r="M15" s="156">
        <v>4455</v>
      </c>
      <c r="N15" s="157"/>
      <c r="O15" s="156">
        <v>4434</v>
      </c>
      <c r="P15" s="157"/>
    </row>
    <row r="16" spans="1:16" s="214" customFormat="1" ht="11.25" customHeight="1" x14ac:dyDescent="0.2">
      <c r="A16" s="229"/>
      <c r="B16" s="237" t="s">
        <v>11</v>
      </c>
      <c r="C16" s="152">
        <f>SUM(C14:D15)</f>
        <v>8659</v>
      </c>
      <c r="D16" s="153"/>
      <c r="E16" s="152">
        <f>SUM(E14:F15)</f>
        <v>8812</v>
      </c>
      <c r="F16" s="153"/>
      <c r="G16" s="152">
        <f>SUM(G14:H15)</f>
        <v>8804</v>
      </c>
      <c r="H16" s="153"/>
      <c r="I16" s="152">
        <f>SUM(I14:J15)</f>
        <v>8759</v>
      </c>
      <c r="J16" s="153"/>
      <c r="K16" s="152">
        <v>8958</v>
      </c>
      <c r="L16" s="153"/>
      <c r="M16" s="152">
        <v>8959</v>
      </c>
      <c r="N16" s="153"/>
      <c r="O16" s="152">
        <f>SUM(O14:P15)</f>
        <v>8899</v>
      </c>
      <c r="P16" s="153"/>
    </row>
    <row r="17" spans="1:21" s="214" customFormat="1" ht="11.25" customHeight="1" x14ac:dyDescent="0.2">
      <c r="A17" s="232" t="s">
        <v>40</v>
      </c>
      <c r="B17" s="233" t="s">
        <v>39</v>
      </c>
      <c r="C17" s="154">
        <v>3053</v>
      </c>
      <c r="D17" s="155"/>
      <c r="E17" s="154">
        <v>3049</v>
      </c>
      <c r="F17" s="155"/>
      <c r="G17" s="154">
        <v>3069</v>
      </c>
      <c r="H17" s="155"/>
      <c r="I17" s="154">
        <v>3090</v>
      </c>
      <c r="J17" s="155"/>
      <c r="K17" s="154">
        <v>3119</v>
      </c>
      <c r="L17" s="155"/>
      <c r="M17" s="154">
        <v>3176</v>
      </c>
      <c r="N17" s="155"/>
      <c r="O17" s="154">
        <v>3153</v>
      </c>
      <c r="P17" s="155"/>
    </row>
    <row r="18" spans="1:21" s="214" customFormat="1" ht="11.25" customHeight="1" x14ac:dyDescent="0.2">
      <c r="A18" s="224"/>
      <c r="B18" s="234" t="s">
        <v>10</v>
      </c>
      <c r="C18" s="235">
        <v>3981</v>
      </c>
      <c r="D18" s="236"/>
      <c r="E18" s="156">
        <v>3908</v>
      </c>
      <c r="F18" s="157"/>
      <c r="G18" s="156">
        <v>3860</v>
      </c>
      <c r="H18" s="157"/>
      <c r="I18" s="156">
        <v>3826</v>
      </c>
      <c r="J18" s="157"/>
      <c r="K18" s="156">
        <v>3807</v>
      </c>
      <c r="L18" s="157"/>
      <c r="M18" s="156">
        <v>3844</v>
      </c>
      <c r="N18" s="157"/>
      <c r="O18" s="156">
        <v>3797</v>
      </c>
      <c r="P18" s="157"/>
    </row>
    <row r="19" spans="1:21" s="214" customFormat="1" ht="11.25" customHeight="1" x14ac:dyDescent="0.2">
      <c r="A19" s="224"/>
      <c r="B19" s="234" t="s">
        <v>9</v>
      </c>
      <c r="C19" s="156">
        <v>4002</v>
      </c>
      <c r="D19" s="157"/>
      <c r="E19" s="156">
        <v>3940</v>
      </c>
      <c r="F19" s="157"/>
      <c r="G19" s="156">
        <v>3893</v>
      </c>
      <c r="H19" s="157"/>
      <c r="I19" s="156">
        <v>3870</v>
      </c>
      <c r="J19" s="157"/>
      <c r="K19" s="156">
        <v>3850</v>
      </c>
      <c r="L19" s="157"/>
      <c r="M19" s="156">
        <v>3889</v>
      </c>
      <c r="N19" s="157"/>
      <c r="O19" s="156">
        <v>3822</v>
      </c>
      <c r="P19" s="157"/>
    </row>
    <row r="20" spans="1:21" s="214" customFormat="1" ht="11.25" customHeight="1" x14ac:dyDescent="0.2">
      <c r="A20" s="229"/>
      <c r="B20" s="237" t="s">
        <v>11</v>
      </c>
      <c r="C20" s="152">
        <f>SUM(C18:D19)</f>
        <v>7983</v>
      </c>
      <c r="D20" s="153"/>
      <c r="E20" s="152">
        <f>SUM(E18:F19)</f>
        <v>7848</v>
      </c>
      <c r="F20" s="153"/>
      <c r="G20" s="152">
        <f>SUM(G18:H19)</f>
        <v>7753</v>
      </c>
      <c r="H20" s="153"/>
      <c r="I20" s="152">
        <f>SUM(I18:J19)</f>
        <v>7696</v>
      </c>
      <c r="J20" s="153"/>
      <c r="K20" s="152">
        <v>7657</v>
      </c>
      <c r="L20" s="153"/>
      <c r="M20" s="152">
        <v>7733</v>
      </c>
      <c r="N20" s="153"/>
      <c r="O20" s="152">
        <f>SUM(O18:P19)</f>
        <v>7619</v>
      </c>
      <c r="P20" s="153"/>
    </row>
    <row r="21" spans="1:21" s="214" customFormat="1" ht="11.25" customHeight="1" x14ac:dyDescent="0.2">
      <c r="A21" s="232" t="s">
        <v>2</v>
      </c>
      <c r="B21" s="233" t="s">
        <v>39</v>
      </c>
      <c r="C21" s="154">
        <v>5304</v>
      </c>
      <c r="D21" s="155"/>
      <c r="E21" s="154">
        <v>5418</v>
      </c>
      <c r="F21" s="155"/>
      <c r="G21" s="154">
        <v>5362</v>
      </c>
      <c r="H21" s="155"/>
      <c r="I21" s="154">
        <v>5348</v>
      </c>
      <c r="J21" s="155"/>
      <c r="K21" s="154">
        <v>5340</v>
      </c>
      <c r="L21" s="155"/>
      <c r="M21" s="154">
        <v>5434</v>
      </c>
      <c r="N21" s="155"/>
      <c r="O21" s="154">
        <v>5514</v>
      </c>
      <c r="P21" s="155"/>
    </row>
    <row r="22" spans="1:21" s="214" customFormat="1" ht="11.25" customHeight="1" x14ac:dyDescent="0.2">
      <c r="A22" s="224"/>
      <c r="B22" s="234" t="s">
        <v>10</v>
      </c>
      <c r="C22" s="235">
        <v>6583</v>
      </c>
      <c r="D22" s="236"/>
      <c r="E22" s="156">
        <v>6692</v>
      </c>
      <c r="F22" s="157"/>
      <c r="G22" s="156">
        <v>6626</v>
      </c>
      <c r="H22" s="157"/>
      <c r="I22" s="156">
        <v>6509</v>
      </c>
      <c r="J22" s="157"/>
      <c r="K22" s="156">
        <v>6442</v>
      </c>
      <c r="L22" s="157"/>
      <c r="M22" s="156">
        <v>6441</v>
      </c>
      <c r="N22" s="157"/>
      <c r="O22" s="156">
        <v>6466</v>
      </c>
      <c r="P22" s="157"/>
      <c r="Q22" s="238"/>
      <c r="R22" s="238"/>
      <c r="S22" s="238"/>
      <c r="T22" s="238"/>
      <c r="U22" s="238"/>
    </row>
    <row r="23" spans="1:21" s="214" customFormat="1" ht="11.25" customHeight="1" x14ac:dyDescent="0.2">
      <c r="A23" s="224"/>
      <c r="B23" s="234" t="s">
        <v>9</v>
      </c>
      <c r="C23" s="156">
        <v>6540</v>
      </c>
      <c r="D23" s="157"/>
      <c r="E23" s="156">
        <v>6595</v>
      </c>
      <c r="F23" s="157"/>
      <c r="G23" s="156">
        <v>6501</v>
      </c>
      <c r="H23" s="157"/>
      <c r="I23" s="156">
        <v>6449</v>
      </c>
      <c r="J23" s="157"/>
      <c r="K23" s="156">
        <v>6376</v>
      </c>
      <c r="L23" s="157"/>
      <c r="M23" s="156">
        <v>6383</v>
      </c>
      <c r="N23" s="157"/>
      <c r="O23" s="156">
        <v>6479</v>
      </c>
      <c r="P23" s="157"/>
      <c r="Q23" s="238"/>
      <c r="R23" s="238"/>
      <c r="S23" s="238"/>
      <c r="T23" s="238"/>
      <c r="U23" s="238"/>
    </row>
    <row r="24" spans="1:21" s="214" customFormat="1" ht="11.25" customHeight="1" x14ac:dyDescent="0.2">
      <c r="A24" s="229"/>
      <c r="B24" s="237" t="s">
        <v>11</v>
      </c>
      <c r="C24" s="152">
        <f>SUM(C22:D23)</f>
        <v>13123</v>
      </c>
      <c r="D24" s="153"/>
      <c r="E24" s="152">
        <f>SUM(E22:F23)</f>
        <v>13287</v>
      </c>
      <c r="F24" s="153"/>
      <c r="G24" s="152">
        <f>SUM(G22:H23)</f>
        <v>13127</v>
      </c>
      <c r="H24" s="153"/>
      <c r="I24" s="152">
        <f>SUM(I22:J23)</f>
        <v>12958</v>
      </c>
      <c r="J24" s="153"/>
      <c r="K24" s="152">
        <v>12818</v>
      </c>
      <c r="L24" s="153"/>
      <c r="M24" s="152">
        <v>12824</v>
      </c>
      <c r="N24" s="153"/>
      <c r="O24" s="152">
        <f>SUM(O22:P23)</f>
        <v>12945</v>
      </c>
      <c r="P24" s="153"/>
      <c r="Q24" s="238"/>
      <c r="R24" s="238"/>
      <c r="S24" s="238"/>
      <c r="T24" s="238"/>
      <c r="U24" s="238"/>
    </row>
    <row r="25" spans="1:21" s="214" customFormat="1" ht="11.25" customHeight="1" x14ac:dyDescent="0.2">
      <c r="A25" s="232" t="s">
        <v>1</v>
      </c>
      <c r="B25" s="233" t="s">
        <v>39</v>
      </c>
      <c r="C25" s="154">
        <v>2144</v>
      </c>
      <c r="D25" s="155"/>
      <c r="E25" s="154">
        <v>2181</v>
      </c>
      <c r="F25" s="155"/>
      <c r="G25" s="154">
        <v>2211</v>
      </c>
      <c r="H25" s="155"/>
      <c r="I25" s="154">
        <v>2221</v>
      </c>
      <c r="J25" s="155"/>
      <c r="K25" s="154">
        <v>2253</v>
      </c>
      <c r="L25" s="155"/>
      <c r="M25" s="154">
        <v>2313</v>
      </c>
      <c r="N25" s="155"/>
      <c r="O25" s="154">
        <v>2368</v>
      </c>
      <c r="P25" s="155"/>
      <c r="Q25" s="238"/>
      <c r="R25" s="238"/>
      <c r="S25" s="238"/>
      <c r="T25" s="238"/>
      <c r="U25" s="238"/>
    </row>
    <row r="26" spans="1:21" s="214" customFormat="1" ht="11.25" customHeight="1" x14ac:dyDescent="0.2">
      <c r="A26" s="224"/>
      <c r="B26" s="234" t="s">
        <v>10</v>
      </c>
      <c r="C26" s="235">
        <v>2839</v>
      </c>
      <c r="D26" s="236"/>
      <c r="E26" s="156">
        <v>2853</v>
      </c>
      <c r="F26" s="157"/>
      <c r="G26" s="156">
        <v>2879</v>
      </c>
      <c r="H26" s="157"/>
      <c r="I26" s="156">
        <v>2856</v>
      </c>
      <c r="J26" s="157"/>
      <c r="K26" s="156">
        <v>2867</v>
      </c>
      <c r="L26" s="157"/>
      <c r="M26" s="156">
        <v>2904</v>
      </c>
      <c r="N26" s="157"/>
      <c r="O26" s="156">
        <v>2949</v>
      </c>
      <c r="P26" s="157"/>
      <c r="Q26" s="238"/>
      <c r="R26" s="238"/>
      <c r="S26" s="238"/>
      <c r="T26" s="238"/>
      <c r="U26" s="238"/>
    </row>
    <row r="27" spans="1:21" s="214" customFormat="1" ht="11.25" customHeight="1" x14ac:dyDescent="0.2">
      <c r="A27" s="224"/>
      <c r="B27" s="234" t="s">
        <v>9</v>
      </c>
      <c r="C27" s="156">
        <v>2779</v>
      </c>
      <c r="D27" s="157"/>
      <c r="E27" s="156">
        <v>2792</v>
      </c>
      <c r="F27" s="157"/>
      <c r="G27" s="156">
        <v>2785</v>
      </c>
      <c r="H27" s="157"/>
      <c r="I27" s="156">
        <v>2757</v>
      </c>
      <c r="J27" s="157"/>
      <c r="K27" s="156">
        <v>2766</v>
      </c>
      <c r="L27" s="157"/>
      <c r="M27" s="156">
        <v>2806</v>
      </c>
      <c r="N27" s="157"/>
      <c r="O27" s="156">
        <v>2823</v>
      </c>
      <c r="P27" s="157"/>
      <c r="Q27" s="238"/>
      <c r="R27" s="238"/>
      <c r="S27" s="238"/>
      <c r="T27" s="238"/>
      <c r="U27" s="238"/>
    </row>
    <row r="28" spans="1:21" s="214" customFormat="1" ht="11.25" customHeight="1" x14ac:dyDescent="0.2">
      <c r="A28" s="229"/>
      <c r="B28" s="237" t="s">
        <v>11</v>
      </c>
      <c r="C28" s="152">
        <f>SUM(C26:D27)</f>
        <v>5618</v>
      </c>
      <c r="D28" s="153"/>
      <c r="E28" s="152">
        <f>SUM(E26:F27)</f>
        <v>5645</v>
      </c>
      <c r="F28" s="153"/>
      <c r="G28" s="152">
        <f>SUM(G26:H27)</f>
        <v>5664</v>
      </c>
      <c r="H28" s="153"/>
      <c r="I28" s="152">
        <f>SUM(I26:J27)</f>
        <v>5613</v>
      </c>
      <c r="J28" s="153"/>
      <c r="K28" s="152">
        <v>5633</v>
      </c>
      <c r="L28" s="153"/>
      <c r="M28" s="152">
        <v>5710</v>
      </c>
      <c r="N28" s="153"/>
      <c r="O28" s="152">
        <f>SUM(O26:P27)</f>
        <v>5772</v>
      </c>
      <c r="P28" s="153"/>
      <c r="Q28" s="238"/>
      <c r="R28" s="238"/>
      <c r="S28" s="238"/>
      <c r="T28" s="238"/>
      <c r="U28" s="238"/>
    </row>
    <row r="29" spans="1:21" s="214" customFormat="1" ht="11.25" customHeight="1" x14ac:dyDescent="0.2">
      <c r="A29" s="232" t="s">
        <v>0</v>
      </c>
      <c r="B29" s="233" t="s">
        <v>39</v>
      </c>
      <c r="C29" s="154">
        <v>2875</v>
      </c>
      <c r="D29" s="155"/>
      <c r="E29" s="154">
        <v>2884</v>
      </c>
      <c r="F29" s="155"/>
      <c r="G29" s="154">
        <v>2892</v>
      </c>
      <c r="H29" s="155"/>
      <c r="I29" s="154">
        <v>2929</v>
      </c>
      <c r="J29" s="155"/>
      <c r="K29" s="154">
        <v>2956</v>
      </c>
      <c r="L29" s="155"/>
      <c r="M29" s="154">
        <v>2976</v>
      </c>
      <c r="N29" s="155"/>
      <c r="O29" s="154">
        <v>3006</v>
      </c>
      <c r="P29" s="155"/>
      <c r="Q29" s="238"/>
      <c r="R29" s="238"/>
      <c r="S29" s="238"/>
      <c r="T29" s="238"/>
      <c r="U29" s="238"/>
    </row>
    <row r="30" spans="1:21" s="214" customFormat="1" ht="11.25" customHeight="1" x14ac:dyDescent="0.2">
      <c r="A30" s="224"/>
      <c r="B30" s="234" t="s">
        <v>10</v>
      </c>
      <c r="C30" s="235">
        <v>3718</v>
      </c>
      <c r="D30" s="236"/>
      <c r="E30" s="156">
        <v>3686</v>
      </c>
      <c r="F30" s="157"/>
      <c r="G30" s="156">
        <v>3654</v>
      </c>
      <c r="H30" s="157"/>
      <c r="I30" s="156">
        <v>3680</v>
      </c>
      <c r="J30" s="157"/>
      <c r="K30" s="156">
        <v>3653</v>
      </c>
      <c r="L30" s="157"/>
      <c r="M30" s="156">
        <v>3637</v>
      </c>
      <c r="N30" s="157"/>
      <c r="O30" s="156">
        <v>3589</v>
      </c>
      <c r="P30" s="157"/>
      <c r="Q30" s="238"/>
      <c r="R30" s="238"/>
      <c r="S30" s="238"/>
      <c r="T30" s="238"/>
      <c r="U30" s="238"/>
    </row>
    <row r="31" spans="1:21" s="214" customFormat="1" ht="11.25" customHeight="1" x14ac:dyDescent="0.2">
      <c r="A31" s="224"/>
      <c r="B31" s="234" t="s">
        <v>9</v>
      </c>
      <c r="C31" s="156">
        <v>3542</v>
      </c>
      <c r="D31" s="157"/>
      <c r="E31" s="156">
        <v>3522</v>
      </c>
      <c r="F31" s="157"/>
      <c r="G31" s="156">
        <v>3501</v>
      </c>
      <c r="H31" s="157"/>
      <c r="I31" s="156">
        <v>3469</v>
      </c>
      <c r="J31" s="157"/>
      <c r="K31" s="156">
        <v>3406</v>
      </c>
      <c r="L31" s="157"/>
      <c r="M31" s="156">
        <v>3393</v>
      </c>
      <c r="N31" s="157"/>
      <c r="O31" s="156">
        <v>3425</v>
      </c>
      <c r="P31" s="157"/>
    </row>
    <row r="32" spans="1:21" s="214" customFormat="1" ht="11.25" customHeight="1" x14ac:dyDescent="0.2">
      <c r="A32" s="229"/>
      <c r="B32" s="237" t="s">
        <v>11</v>
      </c>
      <c r="C32" s="152">
        <f>SUM(C30:D31)</f>
        <v>7260</v>
      </c>
      <c r="D32" s="153"/>
      <c r="E32" s="152">
        <f>SUM(E30:F31)</f>
        <v>7208</v>
      </c>
      <c r="F32" s="153"/>
      <c r="G32" s="152">
        <f>SUM(G30:H31)</f>
        <v>7155</v>
      </c>
      <c r="H32" s="153"/>
      <c r="I32" s="152">
        <f>SUM(I30:J31)</f>
        <v>7149</v>
      </c>
      <c r="J32" s="153"/>
      <c r="K32" s="152">
        <v>7059</v>
      </c>
      <c r="L32" s="153"/>
      <c r="M32" s="152">
        <v>7030</v>
      </c>
      <c r="N32" s="153"/>
      <c r="O32" s="152">
        <f>SUM(O30:P31)</f>
        <v>7014</v>
      </c>
      <c r="P32" s="153"/>
    </row>
    <row r="33" spans="1:16" s="214" customFormat="1" ht="12" customHeight="1" x14ac:dyDescent="0.2">
      <c r="B33" s="93"/>
      <c r="C33" s="93"/>
      <c r="D33" s="93"/>
      <c r="E33" s="93"/>
      <c r="F33" s="93"/>
      <c r="G33" s="93"/>
      <c r="H33" s="93"/>
      <c r="I33" s="93"/>
      <c r="J33" s="93"/>
      <c r="K33" s="66"/>
      <c r="L33" s="66"/>
      <c r="N33" s="91"/>
      <c r="P33" s="91" t="s">
        <v>112</v>
      </c>
    </row>
    <row r="34" spans="1:16" ht="12.75" customHeight="1" x14ac:dyDescent="0.2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40"/>
      <c r="L34" s="240"/>
    </row>
  </sheetData>
  <mergeCells count="213">
    <mergeCell ref="K11:L11"/>
    <mergeCell ref="K12:L12"/>
    <mergeCell ref="K26:L26"/>
    <mergeCell ref="K27:L27"/>
    <mergeCell ref="K28:L28"/>
    <mergeCell ref="K29:L29"/>
    <mergeCell ref="K30:L30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A25:A28"/>
    <mergeCell ref="A21:A24"/>
    <mergeCell ref="O32:P32"/>
    <mergeCell ref="C30:D30"/>
    <mergeCell ref="C23:D23"/>
    <mergeCell ref="C24:D24"/>
    <mergeCell ref="C25:D25"/>
    <mergeCell ref="C26:D26"/>
    <mergeCell ref="C27:D27"/>
    <mergeCell ref="C32:D32"/>
    <mergeCell ref="K31:L31"/>
    <mergeCell ref="K32:L32"/>
    <mergeCell ref="K22:L22"/>
    <mergeCell ref="K23:L23"/>
    <mergeCell ref="K24:L24"/>
    <mergeCell ref="K25:L25"/>
    <mergeCell ref="O24:P24"/>
    <mergeCell ref="C31:D31"/>
    <mergeCell ref="C28:D28"/>
    <mergeCell ref="C29:D29"/>
    <mergeCell ref="E32:F32"/>
    <mergeCell ref="I31:J31"/>
    <mergeCell ref="I32:J32"/>
    <mergeCell ref="I22:J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34:J34"/>
    <mergeCell ref="A29:A32"/>
    <mergeCell ref="O9:P9"/>
    <mergeCell ref="O10:P10"/>
    <mergeCell ref="O11:P11"/>
    <mergeCell ref="O12:P12"/>
    <mergeCell ref="O13:P13"/>
    <mergeCell ref="O25:P25"/>
    <mergeCell ref="O26:P26"/>
    <mergeCell ref="O27:P27"/>
    <mergeCell ref="O29:P29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8:P28"/>
    <mergeCell ref="O30:P30"/>
    <mergeCell ref="O31:P31"/>
    <mergeCell ref="O23:P23"/>
    <mergeCell ref="A9:A12"/>
    <mergeCell ref="A17:A20"/>
    <mergeCell ref="A13:A16"/>
    <mergeCell ref="A1:J1"/>
    <mergeCell ref="A3:B4"/>
    <mergeCell ref="A5:A8"/>
    <mergeCell ref="O3:P4"/>
    <mergeCell ref="O5:P5"/>
    <mergeCell ref="O6:P6"/>
    <mergeCell ref="O7:P7"/>
    <mergeCell ref="O8:P8"/>
    <mergeCell ref="G3:H4"/>
    <mergeCell ref="G5:H5"/>
    <mergeCell ref="G6:H6"/>
    <mergeCell ref="G7:H7"/>
    <mergeCell ref="G8:H8"/>
    <mergeCell ref="C3:D4"/>
    <mergeCell ref="K3:L4"/>
    <mergeCell ref="K5:L5"/>
    <mergeCell ref="K6:L6"/>
    <mergeCell ref="K7:L7"/>
    <mergeCell ref="K8:L8"/>
    <mergeCell ref="K9:L9"/>
    <mergeCell ref="K10:L10"/>
    <mergeCell ref="E13:F1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E3:F4"/>
    <mergeCell ref="E5:F5"/>
    <mergeCell ref="E6:F6"/>
    <mergeCell ref="E7:F7"/>
    <mergeCell ref="E8:F8"/>
    <mergeCell ref="E9:F9"/>
    <mergeCell ref="E10:F10"/>
    <mergeCell ref="E11:F11"/>
    <mergeCell ref="E12:F12"/>
    <mergeCell ref="E14:F14"/>
    <mergeCell ref="E15:F15"/>
    <mergeCell ref="E16:F16"/>
    <mergeCell ref="E17:F17"/>
    <mergeCell ref="E18:F18"/>
    <mergeCell ref="E19:F19"/>
    <mergeCell ref="E20:F20"/>
    <mergeCell ref="E21:F21"/>
    <mergeCell ref="E31:F3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31:H31"/>
    <mergeCell ref="G32:H32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I3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28:J28"/>
    <mergeCell ref="I29:J29"/>
    <mergeCell ref="I30:J30"/>
    <mergeCell ref="M3:N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31:N31"/>
    <mergeCell ref="M32:N32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1"/>
  <sheetViews>
    <sheetView showGridLines="0" topLeftCell="A10" zoomScale="130" zoomScaleNormal="130" workbookViewId="0">
      <selection activeCell="N20" sqref="N20"/>
    </sheetView>
  </sheetViews>
  <sheetFormatPr defaultColWidth="2.88671875" defaultRowHeight="12.75" customHeight="1" x14ac:dyDescent="0.2"/>
  <cols>
    <col min="1" max="1" width="4.6640625" style="184" customWidth="1"/>
    <col min="2" max="8" width="4.77734375" style="83" customWidth="1"/>
    <col min="9" max="10" width="5" style="83" customWidth="1"/>
    <col min="11" max="11" width="2.77734375" style="83" customWidth="1"/>
    <col min="12" max="12" width="7.33203125" style="83" customWidth="1"/>
    <col min="13" max="21" width="7" style="83" customWidth="1"/>
    <col min="22" max="22" width="4.21875" style="83" customWidth="1"/>
    <col min="23" max="26" width="7.44140625" style="83" customWidth="1"/>
    <col min="27" max="27" width="2.44140625" style="83" customWidth="1"/>
    <col min="28" max="28" width="3.109375" style="83" customWidth="1"/>
    <col min="29" max="31" width="2.21875" style="83" customWidth="1"/>
    <col min="32" max="32" width="2.6640625" style="83" customWidth="1"/>
    <col min="33" max="16384" width="2.88671875" style="83"/>
  </cols>
  <sheetData>
    <row r="1" spans="1:26" s="182" customFormat="1" ht="16.5" customHeight="1" x14ac:dyDescent="0.2">
      <c r="A1" s="135" t="s">
        <v>94</v>
      </c>
      <c r="B1" s="135"/>
      <c r="C1" s="135"/>
      <c r="D1" s="135"/>
      <c r="E1" s="135"/>
      <c r="F1" s="135"/>
      <c r="G1" s="71"/>
      <c r="H1" s="72"/>
      <c r="I1" s="73"/>
      <c r="J1" s="124"/>
      <c r="K1" s="128"/>
      <c r="L1" s="128"/>
      <c r="M1" s="128"/>
      <c r="N1" s="128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</row>
    <row r="2" spans="1:26" s="184" customFormat="1" ht="12" customHeight="1" x14ac:dyDescent="0.2">
      <c r="A2" s="243"/>
      <c r="B2" s="70"/>
      <c r="C2" s="69"/>
      <c r="D2" s="70"/>
      <c r="E2" s="70"/>
      <c r="F2" s="69"/>
      <c r="G2" s="71"/>
      <c r="H2" s="72"/>
      <c r="I2" s="73" t="s">
        <v>38</v>
      </c>
    </row>
    <row r="3" spans="1:26" ht="12.75" customHeight="1" x14ac:dyDescent="0.2">
      <c r="A3" s="243"/>
      <c r="B3" s="70"/>
      <c r="C3" s="69"/>
      <c r="D3" s="70"/>
      <c r="E3" s="70"/>
      <c r="F3" s="69"/>
      <c r="G3" s="71"/>
      <c r="H3" s="72"/>
      <c r="I3" s="73"/>
    </row>
    <row r="4" spans="1:26" ht="24" customHeight="1" x14ac:dyDescent="0.2">
      <c r="A4" s="243"/>
      <c r="B4" s="70"/>
      <c r="C4" s="69"/>
      <c r="D4" s="70"/>
      <c r="E4" s="70"/>
      <c r="F4" s="69"/>
      <c r="G4" s="71"/>
      <c r="H4" s="72"/>
      <c r="I4" s="73"/>
      <c r="V4" s="244"/>
      <c r="W4" s="245" t="s">
        <v>10</v>
      </c>
      <c r="X4" s="245" t="s">
        <v>9</v>
      </c>
      <c r="Y4" s="245" t="s">
        <v>11</v>
      </c>
      <c r="Z4" s="245" t="s">
        <v>39</v>
      </c>
    </row>
    <row r="5" spans="1:26" ht="24" customHeight="1" x14ac:dyDescent="0.2">
      <c r="A5" s="243"/>
      <c r="B5" s="70"/>
      <c r="C5" s="69"/>
      <c r="D5" s="70"/>
      <c r="E5" s="70"/>
      <c r="F5" s="69"/>
      <c r="G5" s="71"/>
      <c r="H5" s="72"/>
      <c r="I5" s="73"/>
      <c r="V5" s="246" t="s">
        <v>5</v>
      </c>
      <c r="W5" s="247">
        <f>'05'!O10</f>
        <v>4015</v>
      </c>
      <c r="X5" s="247">
        <f>'05'!O11</f>
        <v>4108</v>
      </c>
      <c r="Y5" s="247">
        <f>SUM(W5:X5)</f>
        <v>8123</v>
      </c>
      <c r="Z5" s="247">
        <f>'05'!O9</f>
        <v>3352</v>
      </c>
    </row>
    <row r="6" spans="1:26" ht="24" customHeight="1" x14ac:dyDescent="0.2">
      <c r="A6" s="243"/>
      <c r="B6" s="70"/>
      <c r="C6" s="69"/>
      <c r="D6" s="70"/>
      <c r="E6" s="70"/>
      <c r="F6" s="69"/>
      <c r="G6" s="71"/>
      <c r="H6" s="72"/>
      <c r="I6" s="73"/>
      <c r="V6" s="246" t="s">
        <v>4</v>
      </c>
      <c r="W6" s="247">
        <f>'05'!O14</f>
        <v>4465</v>
      </c>
      <c r="X6" s="247">
        <f>'05'!O15</f>
        <v>4434</v>
      </c>
      <c r="Y6" s="247">
        <f>SUM(W6:X6)</f>
        <v>8899</v>
      </c>
      <c r="Z6" s="247">
        <f>'05'!O13</f>
        <v>3770</v>
      </c>
    </row>
    <row r="7" spans="1:26" ht="24" customHeight="1" x14ac:dyDescent="0.2">
      <c r="A7" s="243"/>
      <c r="B7" s="70"/>
      <c r="C7" s="69"/>
      <c r="D7" s="70"/>
      <c r="E7" s="70"/>
      <c r="F7" s="69"/>
      <c r="G7" s="71"/>
      <c r="H7" s="72"/>
      <c r="I7" s="73"/>
      <c r="V7" s="246" t="s">
        <v>40</v>
      </c>
      <c r="W7" s="247">
        <f>'05'!O18</f>
        <v>3797</v>
      </c>
      <c r="X7" s="247">
        <f>'05'!O19</f>
        <v>3822</v>
      </c>
      <c r="Y7" s="247">
        <f t="shared" ref="Y7:Y10" si="0">SUM(W7:X7)</f>
        <v>7619</v>
      </c>
      <c r="Z7" s="247">
        <f>'05'!O17</f>
        <v>3153</v>
      </c>
    </row>
    <row r="8" spans="1:26" ht="24" customHeight="1" x14ac:dyDescent="0.2">
      <c r="A8" s="243"/>
      <c r="B8" s="70"/>
      <c r="C8" s="69"/>
      <c r="D8" s="70"/>
      <c r="E8" s="70"/>
      <c r="F8" s="69"/>
      <c r="G8" s="71"/>
      <c r="H8" s="72"/>
      <c r="I8" s="73"/>
      <c r="V8" s="246" t="s">
        <v>2</v>
      </c>
      <c r="W8" s="247">
        <f>'05'!O22</f>
        <v>6466</v>
      </c>
      <c r="X8" s="247">
        <f>'05'!O23</f>
        <v>6479</v>
      </c>
      <c r="Y8" s="247">
        <f t="shared" si="0"/>
        <v>12945</v>
      </c>
      <c r="Z8" s="247">
        <f>'05'!O21</f>
        <v>5514</v>
      </c>
    </row>
    <row r="9" spans="1:26" ht="24" customHeight="1" x14ac:dyDescent="0.2">
      <c r="A9" s="243"/>
      <c r="B9" s="70"/>
      <c r="C9" s="69"/>
      <c r="D9" s="70"/>
      <c r="E9" s="70"/>
      <c r="F9" s="69"/>
      <c r="G9" s="71"/>
      <c r="H9" s="72"/>
      <c r="I9" s="73"/>
      <c r="V9" s="246" t="s">
        <v>1</v>
      </c>
      <c r="W9" s="247">
        <f>'05'!O26</f>
        <v>2949</v>
      </c>
      <c r="X9" s="247">
        <f>'05'!O27</f>
        <v>2823</v>
      </c>
      <c r="Y9" s="247">
        <f t="shared" si="0"/>
        <v>5772</v>
      </c>
      <c r="Z9" s="247">
        <f>'05'!O25</f>
        <v>2368</v>
      </c>
    </row>
    <row r="10" spans="1:26" ht="12" customHeight="1" x14ac:dyDescent="0.2">
      <c r="A10" s="243"/>
      <c r="B10" s="70"/>
      <c r="C10" s="69"/>
      <c r="D10" s="70"/>
      <c r="E10" s="70"/>
      <c r="F10" s="69"/>
      <c r="G10" s="71"/>
      <c r="H10" s="72"/>
      <c r="I10" s="89" t="s">
        <v>112</v>
      </c>
      <c r="L10" s="248"/>
      <c r="V10" s="246" t="s">
        <v>0</v>
      </c>
      <c r="W10" s="247">
        <f>'05'!O30</f>
        <v>3589</v>
      </c>
      <c r="X10" s="247">
        <f>'05'!O31</f>
        <v>3425</v>
      </c>
      <c r="Y10" s="247">
        <f t="shared" si="0"/>
        <v>7014</v>
      </c>
      <c r="Z10" s="247">
        <f>'05'!O29</f>
        <v>3006</v>
      </c>
    </row>
    <row r="11" spans="1:26" ht="13.5" customHeight="1" x14ac:dyDescent="0.2">
      <c r="B11" s="76"/>
      <c r="C11" s="76"/>
      <c r="D11" s="76"/>
      <c r="E11" s="76"/>
      <c r="F11" s="76"/>
      <c r="G11" s="76"/>
      <c r="H11" s="76"/>
      <c r="I11" s="76"/>
      <c r="L11" s="249"/>
    </row>
    <row r="12" spans="1:26" ht="16.5" customHeight="1" x14ac:dyDescent="0.2">
      <c r="A12" s="135" t="s">
        <v>91</v>
      </c>
      <c r="B12" s="135"/>
      <c r="C12" s="135"/>
      <c r="D12" s="135"/>
      <c r="E12" s="135"/>
      <c r="F12" s="135"/>
      <c r="G12" s="128"/>
      <c r="H12" s="128"/>
      <c r="I12" s="128"/>
      <c r="L12" s="248"/>
    </row>
    <row r="13" spans="1:26" ht="12" customHeight="1" x14ac:dyDescent="0.2">
      <c r="A13" s="183"/>
      <c r="B13" s="28"/>
      <c r="C13" s="28"/>
      <c r="D13" s="28"/>
      <c r="E13" s="145" t="s">
        <v>185</v>
      </c>
      <c r="F13" s="145"/>
      <c r="G13" s="145"/>
      <c r="H13" s="145"/>
      <c r="I13" s="145"/>
      <c r="L13" s="250"/>
      <c r="M13" s="251"/>
      <c r="N13" s="252" t="s">
        <v>186</v>
      </c>
      <c r="O13" s="252">
        <v>28</v>
      </c>
      <c r="P13" s="252">
        <v>29</v>
      </c>
      <c r="Q13" s="252">
        <v>30</v>
      </c>
      <c r="R13" s="252" t="s">
        <v>149</v>
      </c>
      <c r="S13" s="252">
        <v>2</v>
      </c>
      <c r="T13" s="252">
        <v>3</v>
      </c>
    </row>
    <row r="14" spans="1:26" ht="21" customHeight="1" x14ac:dyDescent="0.2">
      <c r="A14" s="253"/>
      <c r="B14" s="253"/>
      <c r="C14" s="253"/>
      <c r="D14" s="253"/>
      <c r="E14" s="253"/>
      <c r="F14" s="254"/>
      <c r="G14" s="254"/>
      <c r="H14" s="254"/>
      <c r="I14" s="254"/>
      <c r="L14" s="255" t="s">
        <v>6</v>
      </c>
      <c r="M14" s="245" t="s">
        <v>39</v>
      </c>
      <c r="N14" s="256">
        <f>'05'!C5</f>
        <v>19954</v>
      </c>
      <c r="O14" s="256">
        <f>'05'!E5</f>
        <v>20224</v>
      </c>
      <c r="P14" s="256">
        <f>'05'!G5</f>
        <v>20343</v>
      </c>
      <c r="Q14" s="256">
        <f>'05'!I5</f>
        <v>20453</v>
      </c>
      <c r="R14" s="256">
        <f>'05'!K5</f>
        <v>20719</v>
      </c>
      <c r="S14" s="256">
        <f>'05'!M5</f>
        <v>21027</v>
      </c>
      <c r="T14" s="256">
        <f>'05'!O5</f>
        <v>21163</v>
      </c>
    </row>
    <row r="15" spans="1:26" ht="21" customHeight="1" x14ac:dyDescent="0.2">
      <c r="A15" s="253"/>
      <c r="B15" s="253"/>
      <c r="C15" s="172"/>
      <c r="D15" s="172"/>
      <c r="E15" s="172"/>
      <c r="F15" s="253"/>
      <c r="G15" s="253"/>
      <c r="H15" s="253"/>
      <c r="I15" s="253"/>
      <c r="L15" s="257"/>
      <c r="M15" s="245" t="s">
        <v>10</v>
      </c>
      <c r="N15" s="256">
        <f>'05'!C6</f>
        <v>25283</v>
      </c>
      <c r="O15" s="256">
        <f>'05'!E6</f>
        <v>25396</v>
      </c>
      <c r="P15" s="256">
        <f>'05'!G6</f>
        <v>25362</v>
      </c>
      <c r="Q15" s="256">
        <f>'05'!I6</f>
        <v>25222</v>
      </c>
      <c r="R15" s="256">
        <f>'05'!K6</f>
        <v>25291</v>
      </c>
      <c r="S15" s="256">
        <f>'05'!M6</f>
        <v>25352</v>
      </c>
      <c r="T15" s="256">
        <f>'05'!O6</f>
        <v>25281</v>
      </c>
    </row>
    <row r="16" spans="1:26" ht="21" customHeight="1" x14ac:dyDescent="0.2">
      <c r="A16" s="243"/>
      <c r="B16" s="70"/>
      <c r="C16" s="69"/>
      <c r="D16" s="70"/>
      <c r="E16" s="70"/>
      <c r="F16" s="69"/>
      <c r="G16" s="71"/>
      <c r="H16" s="72"/>
      <c r="I16" s="73"/>
      <c r="L16" s="257"/>
      <c r="M16" s="245" t="s">
        <v>9</v>
      </c>
      <c r="N16" s="256">
        <f>'05'!C7</f>
        <v>24955</v>
      </c>
      <c r="O16" s="256">
        <f>'05'!E7</f>
        <v>25023</v>
      </c>
      <c r="P16" s="256">
        <f>'05'!G7</f>
        <v>24921</v>
      </c>
      <c r="Q16" s="256">
        <f>'05'!I7</f>
        <v>24823</v>
      </c>
      <c r="R16" s="256">
        <f>'05'!K7</f>
        <v>24863</v>
      </c>
      <c r="S16" s="256">
        <f>'05'!M7</f>
        <v>25016</v>
      </c>
      <c r="T16" s="256">
        <f>'05'!O7</f>
        <v>25091</v>
      </c>
    </row>
    <row r="17" spans="1:33" ht="21" customHeight="1" x14ac:dyDescent="0.2">
      <c r="A17" s="243"/>
      <c r="B17" s="70"/>
      <c r="C17" s="69"/>
      <c r="D17" s="70"/>
      <c r="E17" s="70"/>
      <c r="F17" s="69"/>
      <c r="G17" s="71"/>
      <c r="H17" s="72"/>
      <c r="I17" s="73"/>
      <c r="L17" s="257"/>
      <c r="M17" s="245" t="s">
        <v>11</v>
      </c>
      <c r="N17" s="256">
        <f>'05'!C8</f>
        <v>50238</v>
      </c>
      <c r="O17" s="256">
        <f>'05'!E8</f>
        <v>50419</v>
      </c>
      <c r="P17" s="256">
        <f>'05'!G8</f>
        <v>50283</v>
      </c>
      <c r="Q17" s="256">
        <f>'05'!I8</f>
        <v>50045</v>
      </c>
      <c r="R17" s="256">
        <f>'05'!K8</f>
        <v>50154</v>
      </c>
      <c r="S17" s="256">
        <f>'05'!M8</f>
        <v>50368</v>
      </c>
      <c r="T17" s="256">
        <f>'05'!O8</f>
        <v>50372</v>
      </c>
    </row>
    <row r="18" spans="1:33" ht="21" customHeight="1" x14ac:dyDescent="0.2">
      <c r="A18" s="243"/>
      <c r="B18" s="70"/>
      <c r="C18" s="69"/>
      <c r="D18" s="70"/>
      <c r="E18" s="70"/>
      <c r="F18" s="69"/>
      <c r="G18" s="71"/>
      <c r="H18" s="72"/>
      <c r="I18" s="73"/>
      <c r="L18" s="249"/>
    </row>
    <row r="19" spans="1:33" ht="21" customHeight="1" x14ac:dyDescent="0.2">
      <c r="A19" s="243"/>
      <c r="B19" s="70"/>
      <c r="C19" s="69"/>
      <c r="D19" s="70"/>
      <c r="E19" s="70"/>
      <c r="F19" s="69"/>
      <c r="G19" s="71"/>
      <c r="H19" s="72"/>
      <c r="I19" s="73"/>
      <c r="L19" s="248"/>
      <c r="M19" s="258"/>
      <c r="N19" s="258"/>
    </row>
    <row r="20" spans="1:33" ht="21" customHeight="1" x14ac:dyDescent="0.2">
      <c r="A20" s="243"/>
      <c r="B20" s="70"/>
      <c r="C20" s="69"/>
      <c r="D20" s="70"/>
      <c r="E20" s="70"/>
      <c r="F20" s="69"/>
      <c r="G20" s="71"/>
      <c r="H20" s="72"/>
      <c r="L20" s="24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89"/>
      <c r="Z20" s="89"/>
      <c r="AA20" s="89"/>
      <c r="AB20" s="89"/>
    </row>
    <row r="21" spans="1:33" ht="12.75" customHeight="1" x14ac:dyDescent="0.2">
      <c r="I21" s="89" t="s">
        <v>112</v>
      </c>
      <c r="J21" s="25"/>
      <c r="L21" s="248"/>
      <c r="M21" s="249"/>
      <c r="N21" s="249"/>
      <c r="AC21" s="89"/>
      <c r="AD21" s="89"/>
      <c r="AE21" s="89"/>
      <c r="AF21" s="89"/>
      <c r="AG21" s="89"/>
    </row>
    <row r="22" spans="1:33" ht="12.75" customHeight="1" x14ac:dyDescent="0.2">
      <c r="J22" s="259"/>
      <c r="L22" s="249"/>
      <c r="M22" s="249"/>
      <c r="N22" s="249"/>
      <c r="O22" s="249"/>
      <c r="P22" s="249"/>
      <c r="Q22" s="249"/>
      <c r="R22" s="249"/>
      <c r="S22" s="249"/>
      <c r="T22" s="249"/>
    </row>
    <row r="23" spans="1:33" ht="12.75" customHeight="1" x14ac:dyDescent="0.2">
      <c r="J23" s="260"/>
      <c r="L23" s="248"/>
      <c r="M23" s="249"/>
      <c r="N23" s="249"/>
      <c r="O23" s="249"/>
      <c r="P23" s="249"/>
      <c r="Q23" s="249"/>
      <c r="R23" s="249"/>
      <c r="S23" s="249"/>
      <c r="T23" s="249"/>
    </row>
    <row r="24" spans="1:33" ht="12.75" customHeight="1" x14ac:dyDescent="0.2">
      <c r="L24" s="248"/>
      <c r="M24" s="249"/>
      <c r="N24" s="249"/>
      <c r="O24" s="249"/>
      <c r="P24" s="249"/>
      <c r="Q24" s="249"/>
      <c r="R24" s="249"/>
      <c r="S24" s="249"/>
      <c r="T24" s="249"/>
    </row>
    <row r="25" spans="1:33" ht="12.75" customHeight="1" x14ac:dyDescent="0.2">
      <c r="L25" s="248"/>
      <c r="M25" s="249"/>
      <c r="N25" s="249"/>
      <c r="O25" s="249"/>
      <c r="P25" s="249"/>
      <c r="Q25" s="249"/>
      <c r="R25" s="249"/>
      <c r="S25" s="249"/>
      <c r="T25" s="249"/>
    </row>
    <row r="26" spans="1:33" ht="12.75" customHeight="1" x14ac:dyDescent="0.2">
      <c r="L26" s="249"/>
      <c r="M26" s="249"/>
      <c r="N26" s="249"/>
      <c r="O26" s="249"/>
      <c r="P26" s="249"/>
      <c r="Q26" s="249"/>
      <c r="R26" s="249"/>
      <c r="S26" s="249"/>
      <c r="T26" s="249"/>
    </row>
    <row r="27" spans="1:33" ht="12.75" customHeight="1" x14ac:dyDescent="0.2">
      <c r="L27" s="248"/>
      <c r="M27" s="249"/>
      <c r="N27" s="249"/>
      <c r="O27" s="249"/>
      <c r="P27" s="249"/>
      <c r="Q27" s="249"/>
      <c r="R27" s="249"/>
      <c r="S27" s="249"/>
      <c r="T27" s="249"/>
    </row>
    <row r="28" spans="1:33" ht="12.75" customHeight="1" x14ac:dyDescent="0.2">
      <c r="L28" s="248"/>
      <c r="M28" s="249"/>
      <c r="N28" s="249"/>
      <c r="O28" s="249"/>
      <c r="P28" s="249"/>
      <c r="Q28" s="249"/>
      <c r="R28" s="249"/>
      <c r="S28" s="249"/>
      <c r="T28" s="249"/>
    </row>
    <row r="29" spans="1:33" ht="12.75" customHeight="1" x14ac:dyDescent="0.2">
      <c r="L29" s="248"/>
      <c r="M29" s="249"/>
      <c r="N29" s="249"/>
      <c r="O29" s="249"/>
      <c r="P29" s="249"/>
      <c r="Q29" s="249"/>
      <c r="R29" s="249"/>
      <c r="S29" s="249"/>
      <c r="T29" s="249"/>
    </row>
    <row r="30" spans="1:33" ht="12.75" customHeight="1" x14ac:dyDescent="0.2">
      <c r="K30" s="261"/>
      <c r="L30" s="249"/>
      <c r="O30" s="249"/>
      <c r="P30" s="249"/>
      <c r="Q30" s="249"/>
      <c r="R30" s="249"/>
      <c r="S30" s="249"/>
      <c r="T30" s="249"/>
    </row>
    <row r="31" spans="1:33" ht="12.75" customHeight="1" x14ac:dyDescent="0.2">
      <c r="L31" s="249"/>
    </row>
  </sheetData>
  <mergeCells count="12">
    <mergeCell ref="L14:L17"/>
    <mergeCell ref="L13:M13"/>
    <mergeCell ref="A1:F1"/>
    <mergeCell ref="A12:F12"/>
    <mergeCell ref="E13:I13"/>
    <mergeCell ref="A14:A15"/>
    <mergeCell ref="B14:B15"/>
    <mergeCell ref="C14:E14"/>
    <mergeCell ref="F14:F15"/>
    <mergeCell ref="G14:G15"/>
    <mergeCell ref="H14:H15"/>
    <mergeCell ref="I14:I15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colBreaks count="1" manualBreakCount="1">
    <brk id="2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showGridLines="0" zoomScale="145" zoomScaleNormal="145" workbookViewId="0">
      <selection activeCell="L12" sqref="L12"/>
    </sheetView>
  </sheetViews>
  <sheetFormatPr defaultColWidth="2.88671875" defaultRowHeight="12.75" customHeight="1" x14ac:dyDescent="0.2"/>
  <cols>
    <col min="1" max="1" width="4.6640625" style="10" customWidth="1"/>
    <col min="2" max="5" width="4.77734375" style="1" customWidth="1"/>
    <col min="6" max="8" width="4.6640625" style="1" customWidth="1"/>
    <col min="9" max="9" width="5.33203125" style="1" customWidth="1"/>
    <col min="10" max="10" width="5" style="1" customWidth="1"/>
    <col min="11" max="11" width="2.77734375" style="1" customWidth="1"/>
    <col min="12" max="24" width="2.44140625" style="1" customWidth="1"/>
    <col min="25" max="25" width="2.6640625" style="1" customWidth="1"/>
    <col min="26" max="26" width="2.44140625" style="1" customWidth="1"/>
    <col min="27" max="27" width="3.109375" style="1" customWidth="1"/>
    <col min="28" max="30" width="2.21875" style="1" customWidth="1"/>
    <col min="31" max="31" width="2.6640625" style="1" customWidth="1"/>
    <col min="32" max="16384" width="2.88671875" style="1"/>
  </cols>
  <sheetData>
    <row r="1" spans="1:24" s="11" customFormat="1" ht="17.100000000000001" customHeight="1" x14ac:dyDescent="0.2">
      <c r="A1" s="135" t="s">
        <v>43</v>
      </c>
      <c r="B1" s="135"/>
      <c r="C1" s="135"/>
      <c r="D1" s="135"/>
      <c r="E1" s="135"/>
      <c r="F1" s="135"/>
      <c r="G1" s="31"/>
      <c r="H1" s="31"/>
      <c r="I1" s="31"/>
      <c r="J1" s="56"/>
      <c r="K1" s="57"/>
      <c r="L1" s="57"/>
      <c r="M1" s="57"/>
      <c r="N1" s="57"/>
      <c r="O1" s="57"/>
      <c r="P1" s="58"/>
      <c r="Q1" s="58"/>
      <c r="R1" s="58"/>
      <c r="S1" s="58"/>
      <c r="T1" s="58"/>
      <c r="U1" s="58"/>
      <c r="V1" s="58"/>
      <c r="W1" s="58"/>
      <c r="X1" s="58"/>
    </row>
    <row r="2" spans="1:24" s="10" customFormat="1" ht="12" customHeight="1" x14ac:dyDescent="0.2">
      <c r="A2" s="23"/>
      <c r="B2" s="28"/>
      <c r="C2" s="28"/>
      <c r="D2" s="28"/>
      <c r="E2" s="145" t="s">
        <v>51</v>
      </c>
      <c r="F2" s="145"/>
      <c r="G2" s="145"/>
      <c r="H2" s="145"/>
      <c r="I2" s="145"/>
    </row>
    <row r="3" spans="1:24" ht="12.75" customHeight="1" x14ac:dyDescent="0.2">
      <c r="A3" s="166" t="s">
        <v>42</v>
      </c>
      <c r="B3" s="166" t="s">
        <v>14</v>
      </c>
      <c r="C3" s="166" t="s">
        <v>41</v>
      </c>
      <c r="D3" s="166"/>
      <c r="E3" s="166"/>
      <c r="F3" s="165" t="s">
        <v>8</v>
      </c>
      <c r="G3" s="165" t="s">
        <v>97</v>
      </c>
      <c r="H3" s="165" t="s">
        <v>100</v>
      </c>
      <c r="I3" s="165" t="s">
        <v>99</v>
      </c>
    </row>
    <row r="4" spans="1:24" ht="21" customHeight="1" x14ac:dyDescent="0.2">
      <c r="A4" s="166"/>
      <c r="B4" s="166"/>
      <c r="C4" s="9" t="s">
        <v>11</v>
      </c>
      <c r="D4" s="9" t="s">
        <v>10</v>
      </c>
      <c r="E4" s="9" t="s">
        <v>9</v>
      </c>
      <c r="F4" s="166"/>
      <c r="G4" s="166"/>
      <c r="H4" s="166"/>
      <c r="I4" s="166"/>
    </row>
    <row r="5" spans="1:24" ht="15" customHeight="1" x14ac:dyDescent="0.2">
      <c r="A5" s="26" t="s">
        <v>101</v>
      </c>
      <c r="B5" s="85">
        <v>1994</v>
      </c>
      <c r="C5" s="85">
        <v>8848</v>
      </c>
      <c r="D5" s="85">
        <v>4343</v>
      </c>
      <c r="E5" s="85">
        <v>4505</v>
      </c>
      <c r="F5" s="85" t="s">
        <v>104</v>
      </c>
      <c r="G5" s="85" t="s">
        <v>104</v>
      </c>
      <c r="H5" s="86">
        <v>4.4400000000000004</v>
      </c>
      <c r="I5" s="85" t="s">
        <v>104</v>
      </c>
    </row>
    <row r="6" spans="1:24" ht="15" customHeight="1" x14ac:dyDescent="0.2">
      <c r="A6" s="26">
        <v>14</v>
      </c>
      <c r="B6" s="85">
        <v>2070</v>
      </c>
      <c r="C6" s="85">
        <v>9527</v>
      </c>
      <c r="D6" s="85">
        <v>4566</v>
      </c>
      <c r="E6" s="85">
        <v>4961</v>
      </c>
      <c r="F6" s="85">
        <v>679</v>
      </c>
      <c r="G6" s="86">
        <v>7.67</v>
      </c>
      <c r="H6" s="86">
        <v>4.5999999999999996</v>
      </c>
      <c r="I6" s="84" t="s">
        <v>104</v>
      </c>
    </row>
    <row r="7" spans="1:24" ht="15" customHeight="1" x14ac:dyDescent="0.2">
      <c r="A7" s="26" t="s">
        <v>102</v>
      </c>
      <c r="B7" s="40">
        <v>2106</v>
      </c>
      <c r="C7" s="38">
        <f>SUM(D7,E7)</f>
        <v>9922</v>
      </c>
      <c r="D7" s="39">
        <v>4820</v>
      </c>
      <c r="E7" s="39">
        <v>5102</v>
      </c>
      <c r="F7" s="38">
        <v>395</v>
      </c>
      <c r="G7" s="37">
        <v>4.1500000000000004</v>
      </c>
      <c r="H7" s="36">
        <f t="shared" ref="H7:H21" si="0">C7/B7</f>
        <v>4.7113010446343777</v>
      </c>
      <c r="I7" s="35">
        <v>313.89999999999998</v>
      </c>
    </row>
    <row r="8" spans="1:24" ht="15" customHeight="1" x14ac:dyDescent="0.2">
      <c r="A8" s="26">
        <v>10</v>
      </c>
      <c r="B8" s="40">
        <v>2219</v>
      </c>
      <c r="C8" s="38">
        <f t="shared" ref="C8:C21" si="1">SUM(D8,E8)</f>
        <v>11327</v>
      </c>
      <c r="D8" s="39">
        <v>5234</v>
      </c>
      <c r="E8" s="39">
        <v>6093</v>
      </c>
      <c r="F8" s="38">
        <f t="shared" ref="F8:F18" si="2">C8-C7</f>
        <v>1405</v>
      </c>
      <c r="G8" s="37">
        <f t="shared" ref="G8:G18" si="3">100*(ROUND(F8/C7,4))</f>
        <v>14.16</v>
      </c>
      <c r="H8" s="36">
        <f t="shared" si="0"/>
        <v>5.1045515998197386</v>
      </c>
      <c r="I8" s="35">
        <v>358.3</v>
      </c>
    </row>
    <row r="9" spans="1:24" ht="15" customHeight="1" x14ac:dyDescent="0.2">
      <c r="A9" s="26">
        <v>15</v>
      </c>
      <c r="B9" s="40">
        <v>2382</v>
      </c>
      <c r="C9" s="38">
        <f>SUM(D9,E9)</f>
        <v>12017</v>
      </c>
      <c r="D9" s="39">
        <v>5699</v>
      </c>
      <c r="E9" s="39">
        <v>6318</v>
      </c>
      <c r="F9" s="38">
        <f t="shared" si="2"/>
        <v>690</v>
      </c>
      <c r="G9" s="37">
        <f t="shared" si="3"/>
        <v>6.09</v>
      </c>
      <c r="H9" s="36">
        <f t="shared" si="0"/>
        <v>5.0449202350965576</v>
      </c>
      <c r="I9" s="35">
        <v>380.2</v>
      </c>
    </row>
    <row r="10" spans="1:24" ht="15" customHeight="1" x14ac:dyDescent="0.2">
      <c r="A10" s="26">
        <v>22</v>
      </c>
      <c r="B10" s="40">
        <v>3136</v>
      </c>
      <c r="C10" s="38">
        <f>SUM(D10,E10)</f>
        <v>15204</v>
      </c>
      <c r="D10" s="39">
        <v>7182</v>
      </c>
      <c r="E10" s="39">
        <v>8022</v>
      </c>
      <c r="F10" s="38">
        <v>3187</v>
      </c>
      <c r="G10" s="37">
        <v>26.52</v>
      </c>
      <c r="H10" s="36">
        <v>4.8499999999999996</v>
      </c>
      <c r="I10" s="35">
        <v>481</v>
      </c>
    </row>
    <row r="11" spans="1:24" ht="15" customHeight="1" x14ac:dyDescent="0.2">
      <c r="A11" s="26">
        <v>25</v>
      </c>
      <c r="B11" s="40">
        <v>3098</v>
      </c>
      <c r="C11" s="38">
        <f>SUM(D11,E11)</f>
        <v>16173</v>
      </c>
      <c r="D11" s="39">
        <v>7463</v>
      </c>
      <c r="E11" s="39">
        <v>8710</v>
      </c>
      <c r="F11" s="38">
        <f t="shared" si="2"/>
        <v>969</v>
      </c>
      <c r="G11" s="37">
        <f t="shared" si="3"/>
        <v>6.370000000000001</v>
      </c>
      <c r="H11" s="36">
        <f t="shared" si="0"/>
        <v>5.2204648160103293</v>
      </c>
      <c r="I11" s="35">
        <v>511.6</v>
      </c>
    </row>
    <row r="12" spans="1:24" ht="15" customHeight="1" x14ac:dyDescent="0.2">
      <c r="A12" s="26">
        <v>30</v>
      </c>
      <c r="B12" s="40">
        <v>3175</v>
      </c>
      <c r="C12" s="38">
        <f t="shared" si="1"/>
        <v>18853</v>
      </c>
      <c r="D12" s="39">
        <v>7770</v>
      </c>
      <c r="E12" s="39">
        <v>11083</v>
      </c>
      <c r="F12" s="38">
        <f t="shared" si="2"/>
        <v>2680</v>
      </c>
      <c r="G12" s="37">
        <f t="shared" si="3"/>
        <v>16.57</v>
      </c>
      <c r="H12" s="36">
        <f t="shared" si="0"/>
        <v>5.9379527559055116</v>
      </c>
      <c r="I12" s="35">
        <v>600.79999999999995</v>
      </c>
    </row>
    <row r="13" spans="1:24" ht="15" customHeight="1" x14ac:dyDescent="0.2">
      <c r="A13" s="26">
        <v>35</v>
      </c>
      <c r="B13" s="40">
        <v>3615</v>
      </c>
      <c r="C13" s="38">
        <f t="shared" si="1"/>
        <v>20425</v>
      </c>
      <c r="D13" s="39">
        <v>8416</v>
      </c>
      <c r="E13" s="39">
        <v>12009</v>
      </c>
      <c r="F13" s="38">
        <f t="shared" si="2"/>
        <v>1572</v>
      </c>
      <c r="G13" s="37">
        <f t="shared" si="3"/>
        <v>8.34</v>
      </c>
      <c r="H13" s="36">
        <f t="shared" si="0"/>
        <v>5.650069156293223</v>
      </c>
      <c r="I13" s="35">
        <v>650.9</v>
      </c>
    </row>
    <row r="14" spans="1:24" ht="15" customHeight="1" x14ac:dyDescent="0.2">
      <c r="A14" s="26">
        <v>40</v>
      </c>
      <c r="B14" s="40">
        <v>4509</v>
      </c>
      <c r="C14" s="38">
        <f t="shared" si="1"/>
        <v>22194</v>
      </c>
      <c r="D14" s="39">
        <v>9705</v>
      </c>
      <c r="E14" s="39">
        <v>12489</v>
      </c>
      <c r="F14" s="38">
        <f t="shared" si="2"/>
        <v>1769</v>
      </c>
      <c r="G14" s="37">
        <f t="shared" si="3"/>
        <v>8.66</v>
      </c>
      <c r="H14" s="36">
        <f t="shared" si="0"/>
        <v>4.9221556886227544</v>
      </c>
      <c r="I14" s="35">
        <v>703.2</v>
      </c>
    </row>
    <row r="15" spans="1:24" ht="15" customHeight="1" x14ac:dyDescent="0.2">
      <c r="A15" s="26">
        <v>45</v>
      </c>
      <c r="B15" s="40">
        <v>5602</v>
      </c>
      <c r="C15" s="38">
        <f t="shared" si="1"/>
        <v>24550</v>
      </c>
      <c r="D15" s="39">
        <v>11526</v>
      </c>
      <c r="E15" s="39">
        <v>13024</v>
      </c>
      <c r="F15" s="38">
        <f t="shared" si="2"/>
        <v>2356</v>
      </c>
      <c r="G15" s="37">
        <f t="shared" si="3"/>
        <v>10.620000000000001</v>
      </c>
      <c r="H15" s="36">
        <f t="shared" si="0"/>
        <v>4.38236344162799</v>
      </c>
      <c r="I15" s="35">
        <v>769.4</v>
      </c>
    </row>
    <row r="16" spans="1:24" ht="15" customHeight="1" x14ac:dyDescent="0.2">
      <c r="A16" s="26">
        <v>50</v>
      </c>
      <c r="B16" s="40">
        <v>8354</v>
      </c>
      <c r="C16" s="38">
        <f t="shared" si="1"/>
        <v>33080</v>
      </c>
      <c r="D16" s="39">
        <v>16288</v>
      </c>
      <c r="E16" s="39">
        <v>16792</v>
      </c>
      <c r="F16" s="38">
        <f t="shared" si="2"/>
        <v>8530</v>
      </c>
      <c r="G16" s="37">
        <f t="shared" si="3"/>
        <v>34.75</v>
      </c>
      <c r="H16" s="36">
        <f t="shared" si="0"/>
        <v>3.9597797462293514</v>
      </c>
      <c r="I16" s="35">
        <v>1036.7</v>
      </c>
    </row>
    <row r="17" spans="1:32" ht="15" customHeight="1" x14ac:dyDescent="0.2">
      <c r="A17" s="26">
        <v>55</v>
      </c>
      <c r="B17" s="40">
        <v>9837</v>
      </c>
      <c r="C17" s="38">
        <f t="shared" si="1"/>
        <v>36035</v>
      </c>
      <c r="D17" s="39">
        <v>17928</v>
      </c>
      <c r="E17" s="39">
        <v>18107</v>
      </c>
      <c r="F17" s="38">
        <f t="shared" si="2"/>
        <v>2955</v>
      </c>
      <c r="G17" s="37">
        <f t="shared" si="3"/>
        <v>8.93</v>
      </c>
      <c r="H17" s="36">
        <f t="shared" si="0"/>
        <v>3.66321032835214</v>
      </c>
      <c r="I17" s="35">
        <v>1129.3</v>
      </c>
    </row>
    <row r="18" spans="1:32" ht="15" customHeight="1" x14ac:dyDescent="0.2">
      <c r="A18" s="26">
        <v>60</v>
      </c>
      <c r="B18" s="40">
        <v>10518</v>
      </c>
      <c r="C18" s="38">
        <f t="shared" si="1"/>
        <v>38614</v>
      </c>
      <c r="D18" s="39">
        <v>19201</v>
      </c>
      <c r="E18" s="39">
        <v>19413</v>
      </c>
      <c r="F18" s="38">
        <f t="shared" si="2"/>
        <v>2579</v>
      </c>
      <c r="G18" s="37">
        <f t="shared" si="3"/>
        <v>7.16</v>
      </c>
      <c r="H18" s="36">
        <f t="shared" si="0"/>
        <v>3.6712302719148129</v>
      </c>
      <c r="I18" s="35">
        <v>1210.0999999999999</v>
      </c>
    </row>
    <row r="19" spans="1:32" ht="15" customHeight="1" x14ac:dyDescent="0.2">
      <c r="A19" s="26" t="s">
        <v>103</v>
      </c>
      <c r="B19" s="40">
        <v>11362</v>
      </c>
      <c r="C19" s="38">
        <f t="shared" si="1"/>
        <v>40430</v>
      </c>
      <c r="D19" s="39">
        <v>20045</v>
      </c>
      <c r="E19" s="39">
        <v>20385</v>
      </c>
      <c r="F19" s="38">
        <v>1816</v>
      </c>
      <c r="G19" s="37">
        <v>4.7</v>
      </c>
      <c r="H19" s="36">
        <f t="shared" si="0"/>
        <v>3.5583524027459954</v>
      </c>
      <c r="I19" s="35">
        <v>1301</v>
      </c>
    </row>
    <row r="20" spans="1:32" ht="15" customHeight="1" x14ac:dyDescent="0.2">
      <c r="A20" s="26">
        <v>7</v>
      </c>
      <c r="B20" s="40">
        <v>12584</v>
      </c>
      <c r="C20" s="38">
        <f t="shared" si="1"/>
        <v>42409</v>
      </c>
      <c r="D20" s="39">
        <v>21009</v>
      </c>
      <c r="E20" s="39">
        <v>21400</v>
      </c>
      <c r="F20" s="38">
        <f>C20-C19</f>
        <v>1979</v>
      </c>
      <c r="G20" s="37">
        <f>100*(ROUND(F20/C19,4))</f>
        <v>4.8899999999999997</v>
      </c>
      <c r="H20" s="36">
        <f t="shared" si="0"/>
        <v>3.3700731087094722</v>
      </c>
      <c r="I20" s="35">
        <v>1364.5</v>
      </c>
    </row>
    <row r="21" spans="1:32" ht="15" customHeight="1" x14ac:dyDescent="0.2">
      <c r="A21" s="26">
        <v>12</v>
      </c>
      <c r="B21" s="40">
        <v>14262</v>
      </c>
      <c r="C21" s="38">
        <f t="shared" si="1"/>
        <v>45168</v>
      </c>
      <c r="D21" s="39">
        <v>22393</v>
      </c>
      <c r="E21" s="39">
        <v>22775</v>
      </c>
      <c r="F21" s="38">
        <v>2759</v>
      </c>
      <c r="G21" s="37">
        <v>6.51</v>
      </c>
      <c r="H21" s="36">
        <f t="shared" si="0"/>
        <v>3.1670172486327304</v>
      </c>
      <c r="I21" s="35">
        <v>1453.3</v>
      </c>
    </row>
    <row r="22" spans="1:32" ht="15" customHeight="1" x14ac:dyDescent="0.2">
      <c r="A22" s="26">
        <v>17</v>
      </c>
      <c r="B22" s="40">
        <v>16214</v>
      </c>
      <c r="C22" s="38">
        <v>48046</v>
      </c>
      <c r="D22" s="39">
        <v>24091</v>
      </c>
      <c r="E22" s="39">
        <v>23955</v>
      </c>
      <c r="F22" s="38">
        <v>2878</v>
      </c>
      <c r="G22" s="37">
        <v>6.37</v>
      </c>
      <c r="H22" s="36">
        <v>2.96</v>
      </c>
      <c r="I22" s="35">
        <v>1545.9</v>
      </c>
    </row>
    <row r="23" spans="1:32" ht="15" customHeight="1" x14ac:dyDescent="0.2">
      <c r="A23" s="26">
        <v>22</v>
      </c>
      <c r="B23" s="94">
        <v>18020</v>
      </c>
      <c r="C23" s="38">
        <v>49800</v>
      </c>
      <c r="D23" s="39">
        <v>25010</v>
      </c>
      <c r="E23" s="39">
        <v>24790</v>
      </c>
      <c r="F23" s="38">
        <v>1754</v>
      </c>
      <c r="G23" s="37">
        <v>3.65</v>
      </c>
      <c r="H23" s="36">
        <v>2.76</v>
      </c>
      <c r="I23" s="35">
        <v>1602.3</v>
      </c>
    </row>
    <row r="24" spans="1:32" ht="15" customHeight="1" x14ac:dyDescent="0.2">
      <c r="A24" s="26">
        <v>27</v>
      </c>
      <c r="B24" s="82">
        <v>18524</v>
      </c>
      <c r="C24" s="38">
        <v>49230</v>
      </c>
      <c r="D24" s="39">
        <v>24535</v>
      </c>
      <c r="E24" s="39">
        <v>24695</v>
      </c>
      <c r="F24" s="95">
        <v>-570</v>
      </c>
      <c r="G24" s="37">
        <v>-1.1399999999999999</v>
      </c>
      <c r="H24" s="36">
        <v>2.66</v>
      </c>
      <c r="I24" s="35">
        <v>1580.9</v>
      </c>
      <c r="J24" s="25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 ht="15" customHeight="1" x14ac:dyDescent="0.2">
      <c r="A25" s="26" t="s">
        <v>150</v>
      </c>
      <c r="B25" s="39">
        <v>19406</v>
      </c>
      <c r="C25" s="38">
        <v>49596</v>
      </c>
      <c r="D25" s="39">
        <v>24726</v>
      </c>
      <c r="E25" s="39">
        <v>24870</v>
      </c>
      <c r="F25" s="95">
        <v>366</v>
      </c>
      <c r="G25" s="37">
        <v>0.74</v>
      </c>
      <c r="H25" s="36">
        <v>2.56</v>
      </c>
      <c r="I25" s="35">
        <v>1592.7</v>
      </c>
      <c r="J25" s="25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89"/>
      <c r="Y25" s="89"/>
      <c r="Z25" s="89"/>
      <c r="AA25" s="89"/>
      <c r="AB25" s="89"/>
      <c r="AC25" s="89"/>
      <c r="AD25" s="89"/>
      <c r="AE25" s="89"/>
      <c r="AF25" s="89"/>
    </row>
    <row r="26" spans="1:32" ht="12.75" customHeight="1" x14ac:dyDescent="0.2">
      <c r="A26" s="87" t="s">
        <v>110</v>
      </c>
      <c r="B26" s="34"/>
      <c r="C26" s="34"/>
      <c r="D26" s="34"/>
      <c r="E26" s="34"/>
      <c r="F26" s="34"/>
      <c r="G26" s="34"/>
      <c r="H26" s="34"/>
      <c r="J26" s="81"/>
      <c r="K26" s="81"/>
      <c r="L26" s="81"/>
      <c r="M26" s="81"/>
      <c r="N26" s="81"/>
      <c r="O26" s="81"/>
      <c r="P26" s="81"/>
      <c r="Q26" s="81"/>
    </row>
    <row r="27" spans="1:32" ht="12.75" customHeight="1" x14ac:dyDescent="0.2">
      <c r="A27" s="23"/>
      <c r="B27" s="21"/>
      <c r="C27" s="21"/>
      <c r="D27" s="21"/>
      <c r="E27" s="21"/>
      <c r="F27" s="21"/>
      <c r="G27" s="21"/>
      <c r="H27" s="21"/>
      <c r="I27" s="81" t="s">
        <v>86</v>
      </c>
      <c r="J27" s="21"/>
      <c r="L27" s="32"/>
      <c r="M27" s="32"/>
      <c r="N27" s="32"/>
      <c r="O27" s="32"/>
      <c r="P27" s="32"/>
      <c r="Q27" s="32"/>
      <c r="R27" s="32"/>
      <c r="S27" s="32"/>
    </row>
    <row r="28" spans="1:32" ht="12.75" customHeight="1" x14ac:dyDescent="0.2">
      <c r="L28" s="32"/>
      <c r="M28" s="32"/>
      <c r="N28" s="32"/>
      <c r="O28" s="32"/>
      <c r="P28" s="32"/>
      <c r="Q28" s="32"/>
      <c r="R28" s="32"/>
      <c r="S28" s="32"/>
    </row>
    <row r="29" spans="1:32" ht="12.75" customHeight="1" x14ac:dyDescent="0.2">
      <c r="L29" s="32"/>
      <c r="M29" s="32"/>
      <c r="N29" s="32"/>
      <c r="O29" s="32"/>
      <c r="P29" s="32"/>
      <c r="Q29" s="32"/>
      <c r="R29" s="32"/>
      <c r="S29" s="32"/>
    </row>
    <row r="30" spans="1:32" ht="12.75" customHeight="1" x14ac:dyDescent="0.2">
      <c r="L30" s="32"/>
      <c r="M30" s="32"/>
      <c r="N30" s="32"/>
      <c r="O30" s="32"/>
      <c r="P30" s="32"/>
      <c r="Q30" s="32"/>
      <c r="R30" s="32"/>
      <c r="S30" s="32"/>
    </row>
    <row r="31" spans="1:32" ht="12.75" customHeight="1" x14ac:dyDescent="0.2">
      <c r="L31" s="32"/>
      <c r="M31" s="32"/>
      <c r="N31" s="32"/>
      <c r="O31" s="32"/>
      <c r="P31" s="32"/>
      <c r="Q31" s="32"/>
      <c r="R31" s="32"/>
      <c r="S31" s="32"/>
    </row>
    <row r="32" spans="1:32" ht="12.75" customHeight="1" x14ac:dyDescent="0.2">
      <c r="L32" s="32"/>
      <c r="M32" s="32"/>
      <c r="N32" s="32"/>
      <c r="O32" s="32"/>
      <c r="P32" s="32"/>
      <c r="Q32" s="32"/>
      <c r="R32" s="32"/>
      <c r="S32" s="32"/>
    </row>
    <row r="33" spans="6:19" ht="12.75" customHeight="1" x14ac:dyDescent="0.2">
      <c r="L33" s="32"/>
      <c r="M33" s="32"/>
      <c r="N33" s="32"/>
      <c r="O33" s="32"/>
      <c r="P33" s="32"/>
      <c r="Q33" s="32"/>
      <c r="R33" s="32"/>
      <c r="S33" s="32"/>
    </row>
    <row r="34" spans="6:19" ht="12.75" customHeight="1" x14ac:dyDescent="0.2">
      <c r="F34" s="33"/>
      <c r="K34" s="33"/>
      <c r="L34" s="32"/>
      <c r="M34" s="32"/>
      <c r="N34" s="32"/>
      <c r="O34" s="32"/>
      <c r="P34" s="32"/>
      <c r="Q34" s="32"/>
      <c r="R34" s="32"/>
      <c r="S34" s="32"/>
    </row>
    <row r="35" spans="6:19" ht="12.75" customHeight="1" x14ac:dyDescent="0.2">
      <c r="L35" s="32"/>
      <c r="M35" s="32"/>
      <c r="N35" s="32"/>
      <c r="O35" s="32"/>
      <c r="P35" s="32"/>
      <c r="Q35" s="32"/>
      <c r="R35" s="32"/>
      <c r="S35" s="32"/>
    </row>
  </sheetData>
  <mergeCells count="9">
    <mergeCell ref="H3:H4"/>
    <mergeCell ref="I3:I4"/>
    <mergeCell ref="A1:F1"/>
    <mergeCell ref="E2:I2"/>
    <mergeCell ref="B3:B4"/>
    <mergeCell ref="A3:A4"/>
    <mergeCell ref="C3:E3"/>
    <mergeCell ref="F3:F4"/>
    <mergeCell ref="G3:G4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5"/>
  <sheetViews>
    <sheetView showGridLines="0" zoomScale="130" zoomScaleNormal="130" workbookViewId="0">
      <selection activeCell="S7" sqref="S7"/>
    </sheetView>
  </sheetViews>
  <sheetFormatPr defaultColWidth="2.88671875" defaultRowHeight="12.75" customHeight="1" x14ac:dyDescent="0.2"/>
  <cols>
    <col min="1" max="2" width="4.88671875" style="83" customWidth="1"/>
    <col min="3" max="14" width="2.77734375" style="83" customWidth="1"/>
    <col min="15" max="16384" width="2.88671875" style="83"/>
  </cols>
  <sheetData>
    <row r="1" spans="1:16" s="182" customFormat="1" ht="17.100000000000001" customHeight="1" x14ac:dyDescent="0.2">
      <c r="A1" s="135" t="s">
        <v>144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28"/>
      <c r="P1" s="128"/>
    </row>
    <row r="2" spans="1:16" s="184" customFormat="1" ht="12" customHeight="1" x14ac:dyDescent="0.2">
      <c r="A2" s="145" t="s">
        <v>51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27"/>
      <c r="P2" s="27"/>
    </row>
    <row r="3" spans="1:16" ht="12.75" customHeight="1" x14ac:dyDescent="0.2">
      <c r="A3" s="204" t="s">
        <v>50</v>
      </c>
      <c r="B3" s="204"/>
      <c r="C3" s="204" t="s">
        <v>5</v>
      </c>
      <c r="D3" s="204"/>
      <c r="E3" s="204" t="s">
        <v>4</v>
      </c>
      <c r="F3" s="204"/>
      <c r="G3" s="205" t="s">
        <v>3</v>
      </c>
      <c r="H3" s="204"/>
      <c r="I3" s="204" t="s">
        <v>2</v>
      </c>
      <c r="J3" s="204"/>
      <c r="K3" s="204" t="s">
        <v>1</v>
      </c>
      <c r="L3" s="204"/>
      <c r="M3" s="204" t="s">
        <v>0</v>
      </c>
      <c r="N3" s="204"/>
      <c r="O3" s="262"/>
      <c r="P3" s="249"/>
    </row>
    <row r="4" spans="1:16" ht="12.75" customHeight="1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6" ht="18.75" customHeight="1" x14ac:dyDescent="0.2">
      <c r="A5" s="204" t="s">
        <v>187</v>
      </c>
      <c r="B5" s="191" t="s">
        <v>37</v>
      </c>
      <c r="C5" s="263">
        <v>2351</v>
      </c>
      <c r="D5" s="263"/>
      <c r="E5" s="263">
        <v>2516</v>
      </c>
      <c r="F5" s="263"/>
      <c r="G5" s="263">
        <v>2504</v>
      </c>
      <c r="H5" s="263"/>
      <c r="I5" s="263">
        <v>3361</v>
      </c>
      <c r="J5" s="263"/>
      <c r="K5" s="263">
        <v>1524</v>
      </c>
      <c r="L5" s="263"/>
      <c r="M5" s="263">
        <v>2006</v>
      </c>
      <c r="N5" s="263"/>
    </row>
    <row r="6" spans="1:16" ht="18.75" customHeight="1" x14ac:dyDescent="0.2">
      <c r="A6" s="204"/>
      <c r="B6" s="191" t="s">
        <v>13</v>
      </c>
      <c r="C6" s="264">
        <v>7313</v>
      </c>
      <c r="D6" s="264"/>
      <c r="E6" s="264">
        <v>7746</v>
      </c>
      <c r="F6" s="264"/>
      <c r="G6" s="264">
        <v>8219</v>
      </c>
      <c r="H6" s="264"/>
      <c r="I6" s="264">
        <v>10442</v>
      </c>
      <c r="J6" s="264"/>
      <c r="K6" s="264">
        <v>4944</v>
      </c>
      <c r="L6" s="264"/>
      <c r="M6" s="264">
        <v>6504</v>
      </c>
      <c r="N6" s="264"/>
    </row>
    <row r="7" spans="1:16" ht="18.75" customHeight="1" x14ac:dyDescent="0.2">
      <c r="A7" s="204">
        <v>17</v>
      </c>
      <c r="B7" s="191" t="s">
        <v>37</v>
      </c>
      <c r="C7" s="263">
        <v>2503</v>
      </c>
      <c r="D7" s="263"/>
      <c r="E7" s="263">
        <v>2827</v>
      </c>
      <c r="F7" s="263"/>
      <c r="G7" s="263">
        <v>2699</v>
      </c>
      <c r="H7" s="263"/>
      <c r="I7" s="263">
        <v>4251</v>
      </c>
      <c r="J7" s="263"/>
      <c r="K7" s="263">
        <v>1726</v>
      </c>
      <c r="L7" s="263"/>
      <c r="M7" s="263">
        <v>2208</v>
      </c>
      <c r="N7" s="263"/>
    </row>
    <row r="8" spans="1:16" ht="18.75" customHeight="1" x14ac:dyDescent="0.2">
      <c r="A8" s="204"/>
      <c r="B8" s="191" t="s">
        <v>13</v>
      </c>
      <c r="C8" s="264">
        <v>7372</v>
      </c>
      <c r="D8" s="264"/>
      <c r="E8" s="264">
        <v>8055</v>
      </c>
      <c r="F8" s="264"/>
      <c r="G8" s="264">
        <v>8503</v>
      </c>
      <c r="H8" s="264"/>
      <c r="I8" s="264">
        <v>12002</v>
      </c>
      <c r="J8" s="264"/>
      <c r="K8" s="264">
        <v>5271</v>
      </c>
      <c r="L8" s="264"/>
      <c r="M8" s="264">
        <v>6843</v>
      </c>
      <c r="N8" s="264"/>
    </row>
    <row r="9" spans="1:16" ht="18.75" customHeight="1" x14ac:dyDescent="0.2">
      <c r="A9" s="204">
        <v>22</v>
      </c>
      <c r="B9" s="191" t="s">
        <v>37</v>
      </c>
      <c r="C9" s="263">
        <v>2834</v>
      </c>
      <c r="D9" s="263"/>
      <c r="E9" s="263">
        <v>3160</v>
      </c>
      <c r="F9" s="263"/>
      <c r="G9" s="263">
        <v>2805</v>
      </c>
      <c r="H9" s="263"/>
      <c r="I9" s="263">
        <v>4750</v>
      </c>
      <c r="J9" s="263"/>
      <c r="K9" s="263">
        <v>1941</v>
      </c>
      <c r="L9" s="263"/>
      <c r="M9" s="263">
        <v>2530</v>
      </c>
      <c r="N9" s="263"/>
    </row>
    <row r="10" spans="1:16" ht="18.75" customHeight="1" x14ac:dyDescent="0.2">
      <c r="A10" s="204"/>
      <c r="B10" s="191" t="s">
        <v>13</v>
      </c>
      <c r="C10" s="264">
        <v>7680</v>
      </c>
      <c r="D10" s="264"/>
      <c r="E10" s="264">
        <v>8573</v>
      </c>
      <c r="F10" s="264"/>
      <c r="G10" s="264">
        <v>8203</v>
      </c>
      <c r="H10" s="264"/>
      <c r="I10" s="264">
        <v>12510</v>
      </c>
      <c r="J10" s="264"/>
      <c r="K10" s="264">
        <v>5596</v>
      </c>
      <c r="L10" s="264"/>
      <c r="M10" s="264">
        <v>7238</v>
      </c>
      <c r="N10" s="264"/>
    </row>
    <row r="11" spans="1:16" ht="18.75" customHeight="1" x14ac:dyDescent="0.2">
      <c r="A11" s="204">
        <v>27</v>
      </c>
      <c r="B11" s="191" t="s">
        <v>37</v>
      </c>
      <c r="C11" s="263">
        <v>2918</v>
      </c>
      <c r="D11" s="263"/>
      <c r="E11" s="263">
        <v>3213</v>
      </c>
      <c r="F11" s="263"/>
      <c r="G11" s="263">
        <v>2845</v>
      </c>
      <c r="H11" s="263"/>
      <c r="I11" s="263">
        <v>4929</v>
      </c>
      <c r="J11" s="263"/>
      <c r="K11" s="263">
        <v>2020</v>
      </c>
      <c r="L11" s="263"/>
      <c r="M11" s="263">
        <v>2599</v>
      </c>
      <c r="N11" s="263"/>
    </row>
    <row r="12" spans="1:16" ht="18.75" customHeight="1" x14ac:dyDescent="0.2">
      <c r="A12" s="204"/>
      <c r="B12" s="191" t="s">
        <v>13</v>
      </c>
      <c r="C12" s="264">
        <v>7500</v>
      </c>
      <c r="D12" s="264"/>
      <c r="E12" s="264">
        <v>8550</v>
      </c>
      <c r="F12" s="264"/>
      <c r="G12" s="264">
        <v>7672</v>
      </c>
      <c r="H12" s="264"/>
      <c r="I12" s="264">
        <v>12853</v>
      </c>
      <c r="J12" s="264"/>
      <c r="K12" s="264">
        <v>5522</v>
      </c>
      <c r="L12" s="264"/>
      <c r="M12" s="264">
        <v>7133</v>
      </c>
      <c r="N12" s="264"/>
    </row>
    <row r="13" spans="1:16" ht="18.75" customHeight="1" x14ac:dyDescent="0.2">
      <c r="A13" s="204" t="s">
        <v>188</v>
      </c>
      <c r="B13" s="191" t="s">
        <v>37</v>
      </c>
      <c r="C13" s="263">
        <v>3152</v>
      </c>
      <c r="D13" s="263"/>
      <c r="E13" s="263">
        <v>3438</v>
      </c>
      <c r="F13" s="263"/>
      <c r="G13" s="263">
        <v>2923</v>
      </c>
      <c r="H13" s="263"/>
      <c r="I13" s="263">
        <v>5061</v>
      </c>
      <c r="J13" s="263"/>
      <c r="K13" s="263">
        <v>2124</v>
      </c>
      <c r="L13" s="263"/>
      <c r="M13" s="263">
        <v>2708</v>
      </c>
      <c r="N13" s="263"/>
    </row>
    <row r="14" spans="1:16" ht="18.75" customHeight="1" x14ac:dyDescent="0.2">
      <c r="A14" s="204"/>
      <c r="B14" s="191" t="s">
        <v>13</v>
      </c>
      <c r="C14" s="264">
        <v>8014</v>
      </c>
      <c r="D14" s="264"/>
      <c r="E14" s="264">
        <v>8934</v>
      </c>
      <c r="F14" s="264"/>
      <c r="G14" s="264">
        <v>7438</v>
      </c>
      <c r="H14" s="264"/>
      <c r="I14" s="264">
        <v>12713</v>
      </c>
      <c r="J14" s="264"/>
      <c r="K14" s="264">
        <v>5580</v>
      </c>
      <c r="L14" s="264"/>
      <c r="M14" s="264">
        <v>6917</v>
      </c>
      <c r="N14" s="264"/>
    </row>
    <row r="15" spans="1:16" ht="12.75" customHeight="1" x14ac:dyDescent="0.2">
      <c r="N15" s="89" t="s">
        <v>86</v>
      </c>
    </row>
  </sheetData>
  <mergeCells count="74">
    <mergeCell ref="M13:N13"/>
    <mergeCell ref="C14:D14"/>
    <mergeCell ref="E14:F14"/>
    <mergeCell ref="G14:H14"/>
    <mergeCell ref="I14:J14"/>
    <mergeCell ref="K14:L14"/>
    <mergeCell ref="M14:N14"/>
    <mergeCell ref="K13:L13"/>
    <mergeCell ref="A13:A14"/>
    <mergeCell ref="C13:D13"/>
    <mergeCell ref="E13:F13"/>
    <mergeCell ref="G13:H13"/>
    <mergeCell ref="I13:J13"/>
    <mergeCell ref="M9:N9"/>
    <mergeCell ref="C10:D10"/>
    <mergeCell ref="E10:F10"/>
    <mergeCell ref="G10:H10"/>
    <mergeCell ref="I10:J10"/>
    <mergeCell ref="K10:L10"/>
    <mergeCell ref="M10:N10"/>
    <mergeCell ref="K9:L9"/>
    <mergeCell ref="A9:A10"/>
    <mergeCell ref="C9:D9"/>
    <mergeCell ref="E9:F9"/>
    <mergeCell ref="G9:H9"/>
    <mergeCell ref="I9:J9"/>
    <mergeCell ref="M7:N7"/>
    <mergeCell ref="C8:D8"/>
    <mergeCell ref="E8:F8"/>
    <mergeCell ref="G8:H8"/>
    <mergeCell ref="I8:J8"/>
    <mergeCell ref="K8:L8"/>
    <mergeCell ref="M8:N8"/>
    <mergeCell ref="K7:L7"/>
    <mergeCell ref="A7:A8"/>
    <mergeCell ref="C7:D7"/>
    <mergeCell ref="E7:F7"/>
    <mergeCell ref="G7:H7"/>
    <mergeCell ref="I7:J7"/>
    <mergeCell ref="M5:N5"/>
    <mergeCell ref="C6:D6"/>
    <mergeCell ref="E6:F6"/>
    <mergeCell ref="G6:H6"/>
    <mergeCell ref="I6:J6"/>
    <mergeCell ref="K6:L6"/>
    <mergeCell ref="M6:N6"/>
    <mergeCell ref="K5:L5"/>
    <mergeCell ref="A5:A6"/>
    <mergeCell ref="C5:D5"/>
    <mergeCell ref="E5:F5"/>
    <mergeCell ref="G5:H5"/>
    <mergeCell ref="I5:J5"/>
    <mergeCell ref="A1:N1"/>
    <mergeCell ref="A2:N2"/>
    <mergeCell ref="A3:B4"/>
    <mergeCell ref="C3:D4"/>
    <mergeCell ref="E3:F4"/>
    <mergeCell ref="G3:H4"/>
    <mergeCell ref="I3:J4"/>
    <mergeCell ref="K3:L4"/>
    <mergeCell ref="M3:N4"/>
    <mergeCell ref="A11:A12"/>
    <mergeCell ref="C11:D11"/>
    <mergeCell ref="E11:F11"/>
    <mergeCell ref="G11:H11"/>
    <mergeCell ref="I11:J11"/>
    <mergeCell ref="K11:L11"/>
    <mergeCell ref="M11:N11"/>
    <mergeCell ref="C12:D12"/>
    <mergeCell ref="E12:F12"/>
    <mergeCell ref="G12:H12"/>
    <mergeCell ref="I12:J12"/>
    <mergeCell ref="K12:L12"/>
    <mergeCell ref="M12:N12"/>
  </mergeCells>
  <phoneticPr fontId="2"/>
  <pageMargins left="0.31496062992125984" right="0.31496062992125984" top="0.39370078740157483" bottom="0.39370078740157483" header="0.31496062992125984" footer="0.31496062992125984"/>
  <pageSetup paperSize="15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01-1</vt:lpstr>
      <vt:lpstr>01-2</vt:lpstr>
      <vt:lpstr>02</vt:lpstr>
      <vt:lpstr>03</vt:lpstr>
      <vt:lpstr>04</vt:lpstr>
      <vt:lpstr>05</vt:lpstr>
      <vt:lpstr>06</vt:lpstr>
      <vt:lpstr>07</vt:lpstr>
      <vt:lpstr>08</vt:lpstr>
      <vt:lpstr>09.10.11</vt:lpstr>
      <vt:lpstr>12</vt:lpstr>
      <vt:lpstr>13.14</vt:lpstr>
      <vt:lpstr>15-1</vt:lpstr>
      <vt:lpstr>15-2</vt:lpstr>
      <vt:lpstr>'01-1'!Print_Area</vt:lpstr>
      <vt:lpstr>'13.14'!Print_Area</vt:lpstr>
      <vt:lpstr>'15-1'!Print_Area</vt:lpstr>
      <vt:lpstr>'15-2'!Print_Area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KikakuAdmin</dc:creator>
  <cp:lastModifiedBy>伴　雄二</cp:lastModifiedBy>
  <cp:lastPrinted>2022-05-19T01:45:49Z</cp:lastPrinted>
  <dcterms:created xsi:type="dcterms:W3CDTF">2010-04-20T02:51:30Z</dcterms:created>
  <dcterms:modified xsi:type="dcterms:W3CDTF">2022-11-11T10:14:32Z</dcterms:modified>
</cp:coreProperties>
</file>