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11460" yWindow="636" windowWidth="16848" windowHeight="14676" tabRatio="775"/>
  </bookViews>
  <sheets>
    <sheet name="目次" sheetId="25" r:id="rId1"/>
    <sheet name="小学校施設の概要" sheetId="1" r:id="rId2"/>
    <sheet name="小学校別学年別児童数" sheetId="2" r:id="rId3"/>
    <sheet name="小学校別学年別学級数・教員数" sheetId="34" r:id="rId4"/>
    <sheet name="要保護・準要保護・特別支援教育支給対象者数" sheetId="3" r:id="rId5"/>
    <sheet name="中学校施設の概要" sheetId="4" r:id="rId6"/>
    <sheet name="中学校別学年別生徒数・学級数・教員数" sheetId="26" r:id="rId7"/>
    <sheet name="小学校児童数グラフ" sheetId="5" r:id="rId8"/>
    <sheet name="中学校生徒数グラフ" sheetId="27" r:id="rId9"/>
    <sheet name="中学校卒業生の進路" sheetId="6" r:id="rId10"/>
    <sheet name="私立東ヶ丘幼稚園の概要" sheetId="7" r:id="rId11"/>
    <sheet name="私立東ヶ丘幼稚園児数" sheetId="28" r:id="rId12"/>
    <sheet name="県立東浦高等学校の学年別生徒数・学級数・教員数" sheetId="24" r:id="rId13"/>
    <sheet name="県立東浦高等学校卒業後の進路" sheetId="29" r:id="rId14"/>
    <sheet name="学校給食センターの概要" sheetId="9" r:id="rId15"/>
    <sheet name="学校給食の状況" sheetId="30" r:id="rId16"/>
    <sheet name="文化センター・コミュニティセンター・公民館の概要" sheetId="22" r:id="rId17"/>
    <sheet name="文化センター・コミュニティセンター・公民館の利用件数" sheetId="21" r:id="rId18"/>
    <sheet name="中央図書館の概要" sheetId="13" r:id="rId19"/>
    <sheet name="中央図書館の利用状況" sheetId="31" r:id="rId20"/>
    <sheet name="中央図書館の蔵書数" sheetId="11" r:id="rId21"/>
    <sheet name="中央図書館の視聴覚資料数・登録者数" sheetId="12" r:id="rId22"/>
    <sheet name="郷土資料館（うのはな館）の概要" sheetId="14" r:id="rId23"/>
    <sheet name="郷土資料館（うのはな館）の利用状況" sheetId="15" r:id="rId24"/>
    <sheet name="勤労福祉会館の概要" sheetId="20" r:id="rId25"/>
    <sheet name="勤労福祉会館の利用者件数" sheetId="16" r:id="rId26"/>
    <sheet name="東浦文化広場の概要" sheetId="17" r:id="rId27"/>
    <sheet name="東浦文化広場の利用状況" sheetId="33" r:id="rId28"/>
    <sheet name="スポーツ施設の利用状況" sheetId="18" r:id="rId29"/>
    <sheet name="ふれあいセンター・藤江コミュニティセンターの利用状況" sheetId="19" r:id="rId30"/>
  </sheets>
  <definedNames>
    <definedName name="_xlnm.Print_Area" localSheetId="15">学校給食の状況!$A$1:$G$11</definedName>
    <definedName name="_xlnm.Print_Area" localSheetId="7">小学校児童数グラフ!$A$1:$G$17</definedName>
    <definedName name="_xlnm.Print_Area" localSheetId="3">小学校別学年別学級数・教員数!$A$1:$J$14</definedName>
    <definedName name="_xlnm.Print_Area" localSheetId="2">小学校別学年別児童数!$A$1:$H$12,小学校別学年別児童数!#REF!</definedName>
    <definedName name="_xlnm.Print_Area" localSheetId="8">中学校生徒数グラフ!$A$1:$G$16</definedName>
    <definedName name="_xlnm.Print_Area" localSheetId="0">目次!$A$1:$A$30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" l="1"/>
  <c r="K8" i="6"/>
  <c r="M8" i="6"/>
  <c r="L8" i="6"/>
  <c r="J8" i="6"/>
  <c r="I8" i="6"/>
  <c r="H8" i="6"/>
  <c r="G8" i="6"/>
  <c r="F8" i="6"/>
  <c r="E8" i="6"/>
  <c r="D8" i="6"/>
  <c r="I6" i="33" l="1"/>
  <c r="I5" i="33"/>
  <c r="E11" i="21"/>
  <c r="D11" i="21"/>
  <c r="C11" i="21"/>
  <c r="B11" i="21"/>
  <c r="B9" i="30"/>
  <c r="B8" i="30"/>
  <c r="B7" i="29"/>
  <c r="B9" i="24"/>
  <c r="B8" i="24"/>
  <c r="B8" i="28"/>
  <c r="B8" i="6"/>
  <c r="C7" i="6"/>
  <c r="B7" i="6"/>
  <c r="E8" i="26"/>
  <c r="I12" i="34"/>
  <c r="I11" i="34"/>
  <c r="I10" i="34"/>
  <c r="I9" i="34"/>
  <c r="I8" i="34"/>
  <c r="I7" i="34"/>
  <c r="I6" i="34"/>
  <c r="J5" i="34"/>
  <c r="H5" i="34"/>
  <c r="G5" i="34"/>
  <c r="F5" i="34"/>
  <c r="E5" i="34"/>
  <c r="D5" i="34"/>
  <c r="C5" i="34"/>
  <c r="B5" i="34"/>
  <c r="B7" i="30"/>
  <c r="B6" i="30"/>
  <c r="B5" i="30"/>
  <c r="B8" i="29"/>
  <c r="B6" i="29"/>
  <c r="B5" i="29"/>
  <c r="B4" i="29"/>
  <c r="B9" i="28"/>
  <c r="B7" i="28"/>
  <c r="B6" i="28"/>
  <c r="B5" i="28"/>
  <c r="J8" i="26"/>
  <c r="J7" i="26"/>
  <c r="E7" i="26"/>
  <c r="J6" i="26"/>
  <c r="E6" i="26"/>
  <c r="K5" i="26"/>
  <c r="I5" i="26"/>
  <c r="H5" i="26"/>
  <c r="G5" i="26"/>
  <c r="F5" i="26"/>
  <c r="D5" i="26"/>
  <c r="C5" i="26"/>
  <c r="B5" i="26"/>
  <c r="E5" i="26" l="1"/>
  <c r="J5" i="26"/>
  <c r="I5" i="34"/>
  <c r="C18" i="11"/>
  <c r="D14" i="11" s="1"/>
  <c r="B7" i="24"/>
  <c r="C6" i="6"/>
  <c r="B6" i="6" s="1"/>
  <c r="B5" i="2"/>
  <c r="C5" i="24" l="1"/>
  <c r="D5" i="24"/>
  <c r="B6" i="24"/>
  <c r="B5" i="24" l="1"/>
  <c r="C4" i="1"/>
  <c r="E18" i="11" l="1"/>
  <c r="F14" i="11" l="1"/>
  <c r="F13" i="11"/>
  <c r="D4" i="11"/>
  <c r="D13" i="11"/>
  <c r="C19" i="11"/>
  <c r="B4" i="1" l="1"/>
  <c r="F11" i="21" l="1"/>
  <c r="F14" i="18" l="1"/>
  <c r="E14" i="18"/>
  <c r="D16" i="11" l="1"/>
  <c r="D6" i="11" l="1"/>
  <c r="D10" i="11"/>
  <c r="D15" i="11"/>
  <c r="D8" i="11"/>
  <c r="D5" i="11"/>
  <c r="D7" i="11"/>
  <c r="D11" i="11"/>
  <c r="D12" i="11"/>
  <c r="D9" i="11"/>
  <c r="E10" i="19"/>
  <c r="D10" i="19"/>
  <c r="E15" i="19"/>
  <c r="D15" i="19"/>
  <c r="E7" i="19"/>
  <c r="D7" i="19"/>
  <c r="D16" i="19" l="1"/>
  <c r="E16" i="19"/>
  <c r="F4" i="11" l="1"/>
  <c r="B4" i="4"/>
  <c r="C4" i="4"/>
  <c r="D4" i="4"/>
  <c r="E4" i="4"/>
  <c r="F4" i="4"/>
  <c r="C5" i="2"/>
  <c r="D5" i="2"/>
  <c r="E5" i="2"/>
  <c r="F5" i="2"/>
  <c r="G5" i="2"/>
  <c r="H6" i="2"/>
  <c r="H7" i="2"/>
  <c r="H8" i="2"/>
  <c r="H9" i="2"/>
  <c r="H10" i="2"/>
  <c r="H11" i="2"/>
  <c r="H12" i="2"/>
  <c r="D4" i="1"/>
  <c r="E4" i="1"/>
  <c r="F4" i="1"/>
  <c r="F7" i="11" l="1"/>
  <c r="F11" i="11"/>
  <c r="F16" i="11"/>
  <c r="F5" i="11"/>
  <c r="F10" i="11"/>
  <c r="F8" i="11"/>
  <c r="F12" i="11"/>
  <c r="F6" i="11"/>
  <c r="F15" i="11"/>
  <c r="H5" i="2"/>
  <c r="F18" i="11" l="1"/>
  <c r="D18" i="11"/>
</calcChain>
</file>

<file path=xl/sharedStrings.xml><?xml version="1.0" encoding="utf-8"?>
<sst xmlns="http://schemas.openxmlformats.org/spreadsheetml/2006/main" count="566" uniqueCount="400">
  <si>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</si>
  <si>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明治20年</t>
    <rPh sb="0" eb="2">
      <t>メイジ</t>
    </rPh>
    <rPh sb="4" eb="5">
      <t>ネン</t>
    </rPh>
    <phoneticPr fontId="2"/>
  </si>
  <si>
    <t>藤江小学校</t>
    <rPh sb="0" eb="2">
      <t>フジエ</t>
    </rPh>
    <rPh sb="2" eb="5">
      <t>ショウガッコウ</t>
    </rPh>
    <phoneticPr fontId="2"/>
  </si>
  <si>
    <t>明治41年</t>
    <rPh sb="0" eb="2">
      <t>メイジ</t>
    </rPh>
    <rPh sb="4" eb="5">
      <t>ネン</t>
    </rPh>
    <phoneticPr fontId="2"/>
  </si>
  <si>
    <t>生路小学校</t>
    <rPh sb="0" eb="2">
      <t>イクジ</t>
    </rPh>
    <rPh sb="2" eb="5">
      <t>ショウガッコウ</t>
    </rPh>
    <phoneticPr fontId="2"/>
  </si>
  <si>
    <t>昭和56年</t>
    <rPh sb="0" eb="2">
      <t>ショウワ</t>
    </rPh>
    <rPh sb="4" eb="5">
      <t>ネン</t>
    </rPh>
    <phoneticPr fontId="2"/>
  </si>
  <si>
    <t>石浜西小学校</t>
    <rPh sb="0" eb="2">
      <t>イシハマ</t>
    </rPh>
    <rPh sb="2" eb="3">
      <t>ニシ</t>
    </rPh>
    <rPh sb="3" eb="6">
      <t>ショウガッコウ</t>
    </rPh>
    <phoneticPr fontId="2"/>
  </si>
  <si>
    <t>片葩小学校</t>
    <rPh sb="0" eb="2">
      <t>カタハ</t>
    </rPh>
    <rPh sb="2" eb="5">
      <t>ショウガッコウ</t>
    </rPh>
    <phoneticPr fontId="2"/>
  </si>
  <si>
    <t>昭和54年</t>
    <rPh sb="0" eb="2">
      <t>ショウワ</t>
    </rPh>
    <rPh sb="4" eb="5">
      <t>ネン</t>
    </rPh>
    <phoneticPr fontId="2"/>
  </si>
  <si>
    <t>卯ノ里小学校</t>
    <rPh sb="0" eb="1">
      <t>ウ</t>
    </rPh>
    <rPh sb="2" eb="3">
      <t>サト</t>
    </rPh>
    <rPh sb="3" eb="6">
      <t>ショウガッコウ</t>
    </rPh>
    <phoneticPr fontId="2"/>
  </si>
  <si>
    <t>緒川小学校</t>
    <rPh sb="0" eb="2">
      <t>オガワ</t>
    </rPh>
    <rPh sb="2" eb="5">
      <t>ショウガッコウ</t>
    </rPh>
    <phoneticPr fontId="2"/>
  </si>
  <si>
    <t>森岡小学校</t>
    <rPh sb="0" eb="2">
      <t>モリオカ</t>
    </rPh>
    <rPh sb="2" eb="5">
      <t>ショウガッコウ</t>
    </rPh>
    <phoneticPr fontId="2"/>
  </si>
  <si>
    <t>総数</t>
    <rPh sb="0" eb="2">
      <t>ソウスウ</t>
    </rPh>
    <phoneticPr fontId="2"/>
  </si>
  <si>
    <t>開校年</t>
    <rPh sb="0" eb="2">
      <t>カイコウ</t>
    </rPh>
    <rPh sb="2" eb="3">
      <t>ドシ</t>
    </rPh>
    <phoneticPr fontId="2"/>
  </si>
  <si>
    <t>学校
プール</t>
    <rPh sb="0" eb="2">
      <t>ガッコウ</t>
    </rPh>
    <phoneticPr fontId="2"/>
  </si>
  <si>
    <r>
      <t>運動場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3">
      <t>ウンドウジョウ</t>
    </rPh>
    <phoneticPr fontId="2"/>
  </si>
  <si>
    <r>
      <t>屋内
運動場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2">
      <t>オクナイ</t>
    </rPh>
    <rPh sb="3" eb="6">
      <t>ウンドウジョウ</t>
    </rPh>
    <phoneticPr fontId="2"/>
  </si>
  <si>
    <r>
      <t>校舎面積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2">
      <t>コウシャ</t>
    </rPh>
    <rPh sb="2" eb="4">
      <t>メンセキ</t>
    </rPh>
    <phoneticPr fontId="2"/>
  </si>
  <si>
    <r>
      <t>校地面積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1">
      <t>コウ</t>
    </rPh>
    <rPh sb="1" eb="2">
      <t>チ</t>
    </rPh>
    <rPh sb="2" eb="4">
      <t>メンセキ</t>
    </rPh>
    <phoneticPr fontId="2"/>
  </si>
  <si>
    <t>小学校施設の概要</t>
    <rPh sb="0" eb="3">
      <t>ショウガッコウ</t>
    </rPh>
    <rPh sb="3" eb="5">
      <t>シセツ</t>
    </rPh>
    <rPh sb="6" eb="8">
      <t>ガイヨウ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</si>
  <si>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</si>
  <si>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※教員数は本務者数(育休・産休代替教員を除く)</t>
    <phoneticPr fontId="2"/>
  </si>
  <si>
    <t>合計</t>
    <rPh sb="0" eb="2">
      <t>ゴウケイ</t>
    </rPh>
    <phoneticPr fontId="2"/>
  </si>
  <si>
    <t>教員数</t>
    <rPh sb="0" eb="2">
      <t>キョウイン</t>
    </rPh>
    <rPh sb="2" eb="3">
      <t>スウ</t>
    </rPh>
    <phoneticPr fontId="2"/>
  </si>
  <si>
    <t>学　　級　　数</t>
    <rPh sb="0" eb="1">
      <t>ガク</t>
    </rPh>
    <rPh sb="3" eb="4">
      <t>キュウ</t>
    </rPh>
    <rPh sb="6" eb="7">
      <t>スウ</t>
    </rPh>
    <phoneticPr fontId="2"/>
  </si>
  <si>
    <t>児　　童　　数</t>
    <rPh sb="0" eb="1">
      <t>ジ</t>
    </rPh>
    <rPh sb="3" eb="4">
      <t>ワラベ</t>
    </rPh>
    <rPh sb="6" eb="7">
      <t>スウ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</si>
  <si>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</si>
  <si>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</si>
  <si>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給食費準</t>
    <rPh sb="0" eb="3">
      <t>キュウショクヒ</t>
    </rPh>
    <rPh sb="3" eb="4">
      <t>ジュン</t>
    </rPh>
    <phoneticPr fontId="2"/>
  </si>
  <si>
    <t>医療費準</t>
    <rPh sb="0" eb="3">
      <t>イリョウヒ</t>
    </rPh>
    <rPh sb="3" eb="4">
      <t>ジュン</t>
    </rPh>
    <phoneticPr fontId="2"/>
  </si>
  <si>
    <t>医療費要</t>
    <rPh sb="0" eb="3">
      <t>イリョウヒ</t>
    </rPh>
    <rPh sb="3" eb="4">
      <t>ヨウ</t>
    </rPh>
    <phoneticPr fontId="2"/>
  </si>
  <si>
    <t>修学旅行準</t>
    <rPh sb="0" eb="2">
      <t>シュウガク</t>
    </rPh>
    <rPh sb="2" eb="4">
      <t>リョコウ</t>
    </rPh>
    <rPh sb="4" eb="5">
      <t>ジュン</t>
    </rPh>
    <phoneticPr fontId="2"/>
  </si>
  <si>
    <t>修学旅行要</t>
    <rPh sb="0" eb="2">
      <t>シュウガク</t>
    </rPh>
    <rPh sb="2" eb="4">
      <t>リョコウ</t>
    </rPh>
    <rPh sb="4" eb="5">
      <t>ヨウ</t>
    </rPh>
    <phoneticPr fontId="2"/>
  </si>
  <si>
    <t>新入学
学用品費準</t>
    <rPh sb="0" eb="3">
      <t>シンニュウガク</t>
    </rPh>
    <rPh sb="4" eb="5">
      <t>ガク</t>
    </rPh>
    <rPh sb="5" eb="6">
      <t>ヨウ</t>
    </rPh>
    <rPh sb="6" eb="7">
      <t>ヒン</t>
    </rPh>
    <rPh sb="7" eb="8">
      <t>ヒ</t>
    </rPh>
    <rPh sb="8" eb="9">
      <t>ジュン</t>
    </rPh>
    <phoneticPr fontId="2"/>
  </si>
  <si>
    <t>校外活動
キャンプ準</t>
    <rPh sb="0" eb="2">
      <t>コウガイ</t>
    </rPh>
    <rPh sb="2" eb="4">
      <t>カツドウ</t>
    </rPh>
    <rPh sb="9" eb="10">
      <t>ジュン</t>
    </rPh>
    <phoneticPr fontId="2"/>
  </si>
  <si>
    <t>学用品費準</t>
    <rPh sb="0" eb="3">
      <t>ガクヨウヒン</t>
    </rPh>
    <rPh sb="3" eb="4">
      <t>ヒ</t>
    </rPh>
    <rPh sb="4" eb="5">
      <t>ジュン</t>
    </rPh>
    <phoneticPr fontId="2"/>
  </si>
  <si>
    <t>※教員数は本務者数(育休・産休代替教員を除く)</t>
    <rPh sb="1" eb="3">
      <t>キョウイン</t>
    </rPh>
    <rPh sb="3" eb="4">
      <t>スウ</t>
    </rPh>
    <rPh sb="5" eb="6">
      <t>ホン</t>
    </rPh>
    <rPh sb="6" eb="7">
      <t>ム</t>
    </rPh>
    <rPh sb="7" eb="8">
      <t>モノ</t>
    </rPh>
    <rPh sb="8" eb="9">
      <t>スウ</t>
    </rPh>
    <rPh sb="10" eb="11">
      <t>イク</t>
    </rPh>
    <rPh sb="11" eb="12">
      <t>キュウ</t>
    </rPh>
    <rPh sb="13" eb="15">
      <t>サンキュウ</t>
    </rPh>
    <rPh sb="15" eb="16">
      <t>ダイ</t>
    </rPh>
    <rPh sb="16" eb="17">
      <t>カ</t>
    </rPh>
    <rPh sb="17" eb="19">
      <t>キョウイン</t>
    </rPh>
    <rPh sb="20" eb="21">
      <t>ノゾ</t>
    </rPh>
    <phoneticPr fontId="2"/>
  </si>
  <si>
    <t>西部</t>
    <rPh sb="0" eb="2">
      <t>セイブ</t>
    </rPh>
    <phoneticPr fontId="2"/>
  </si>
  <si>
    <t>北部</t>
    <rPh sb="0" eb="2">
      <t>ホクブ</t>
    </rPh>
    <phoneticPr fontId="2"/>
  </si>
  <si>
    <t>東浦</t>
    <rPh sb="0" eb="2">
      <t>ヒガシウラ</t>
    </rPh>
    <phoneticPr fontId="2"/>
  </si>
  <si>
    <t>特別
支援</t>
    <rPh sb="0" eb="2">
      <t>トクベツ</t>
    </rPh>
    <rPh sb="3" eb="5">
      <t>シエン</t>
    </rPh>
    <phoneticPr fontId="2"/>
  </si>
  <si>
    <t>生　　徒　　数</t>
    <rPh sb="0" eb="1">
      <t>ショウ</t>
    </rPh>
    <rPh sb="3" eb="4">
      <t>タダ</t>
    </rPh>
    <rPh sb="6" eb="7">
      <t>カズ</t>
    </rPh>
    <phoneticPr fontId="2"/>
  </si>
  <si>
    <t>中学校別学年別生徒数・学級数・教員数</t>
    <rPh sb="0" eb="3">
      <t>チュウガッコウ</t>
    </rPh>
    <rPh sb="3" eb="4">
      <t>ベツ</t>
    </rPh>
    <rPh sb="4" eb="6">
      <t>ガクネン</t>
    </rPh>
    <rPh sb="6" eb="7">
      <t>ベツ</t>
    </rPh>
    <rPh sb="7" eb="10">
      <t>セイトスウ</t>
    </rPh>
    <rPh sb="11" eb="13">
      <t>ガッキュウ</t>
    </rPh>
    <rPh sb="13" eb="14">
      <t>スウ</t>
    </rPh>
    <rPh sb="15" eb="17">
      <t>キョウイン</t>
    </rPh>
    <rPh sb="17" eb="18">
      <t>スウ</t>
    </rPh>
    <phoneticPr fontId="2"/>
  </si>
  <si>
    <t>昭和62年</t>
    <rPh sb="0" eb="2">
      <t>ショウワ</t>
    </rPh>
    <rPh sb="4" eb="5">
      <t>ネン</t>
    </rPh>
    <phoneticPr fontId="2"/>
  </si>
  <si>
    <t>西部中学校</t>
    <rPh sb="0" eb="2">
      <t>セイブ</t>
    </rPh>
    <rPh sb="2" eb="5">
      <t>チュウガッコウ</t>
    </rPh>
    <phoneticPr fontId="2"/>
  </si>
  <si>
    <t>昭和51年</t>
    <rPh sb="0" eb="2">
      <t>ショウワ</t>
    </rPh>
    <rPh sb="4" eb="5">
      <t>ネン</t>
    </rPh>
    <phoneticPr fontId="2"/>
  </si>
  <si>
    <t>北部中学校</t>
    <rPh sb="0" eb="2">
      <t>ホクブ</t>
    </rPh>
    <rPh sb="2" eb="5">
      <t>チュウガッコウ</t>
    </rPh>
    <phoneticPr fontId="2"/>
  </si>
  <si>
    <t>昭和22年</t>
    <rPh sb="0" eb="2">
      <t>ショウワ</t>
    </rPh>
    <rPh sb="4" eb="5">
      <t>ネン</t>
    </rPh>
    <phoneticPr fontId="2"/>
  </si>
  <si>
    <t>東浦中学校</t>
    <rPh sb="0" eb="2">
      <t>ヒガシウラ</t>
    </rPh>
    <rPh sb="2" eb="5">
      <t>チュウガッコウ</t>
    </rPh>
    <phoneticPr fontId="2"/>
  </si>
  <si>
    <r>
      <t>運動場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3">
      <t>ウンドウジョウ</t>
    </rPh>
    <phoneticPr fontId="2"/>
  </si>
  <si>
    <r>
      <t>屋内
運動場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2">
      <t>オクナイ</t>
    </rPh>
    <rPh sb="3" eb="6">
      <t>ウンドウジョウ</t>
    </rPh>
    <phoneticPr fontId="2"/>
  </si>
  <si>
    <r>
      <t>校地面積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1">
      <t>コウ</t>
    </rPh>
    <rPh sb="1" eb="2">
      <t>チ</t>
    </rPh>
    <rPh sb="2" eb="4">
      <t>メンセキ</t>
    </rPh>
    <phoneticPr fontId="2"/>
  </si>
  <si>
    <t>中学校施設の概要</t>
    <rPh sb="0" eb="3">
      <t>チュウガッコウ</t>
    </rPh>
    <rPh sb="3" eb="5">
      <t>シセツ</t>
    </rPh>
    <rPh sb="6" eb="8">
      <t>ガイヨウ</t>
    </rPh>
    <phoneticPr fontId="2"/>
  </si>
  <si>
    <t>通信制</t>
    <rPh sb="0" eb="2">
      <t>ツウシン</t>
    </rPh>
    <rPh sb="2" eb="3">
      <t>セイ</t>
    </rPh>
    <phoneticPr fontId="2"/>
  </si>
  <si>
    <t>定時制</t>
    <rPh sb="0" eb="3">
      <t>テイジセイ</t>
    </rPh>
    <phoneticPr fontId="2"/>
  </si>
  <si>
    <t>全日制</t>
    <rPh sb="0" eb="3">
      <t>ゼンジツセイ</t>
    </rPh>
    <phoneticPr fontId="2"/>
  </si>
  <si>
    <t>各種学校</t>
    <rPh sb="0" eb="2">
      <t>カクシュ</t>
    </rPh>
    <rPh sb="2" eb="4">
      <t>ガッコウ</t>
    </rPh>
    <phoneticPr fontId="2"/>
  </si>
  <si>
    <t>専修学校</t>
    <phoneticPr fontId="2"/>
  </si>
  <si>
    <t>特別支援学校
（高等部）</t>
    <rPh sb="0" eb="2">
      <t>トクベツ</t>
    </rPh>
    <rPh sb="2" eb="4">
      <t>シエン</t>
    </rPh>
    <rPh sb="4" eb="6">
      <t>ガッコウ</t>
    </rPh>
    <rPh sb="8" eb="11">
      <t>コウトウブ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</si>
  <si>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</si>
  <si>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</si>
  <si>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就労者</t>
    <rPh sb="0" eb="3">
      <t>シュウロウシャ</t>
    </rPh>
    <phoneticPr fontId="2"/>
  </si>
  <si>
    <t>職業能力開発
施設等入学者</t>
    <rPh sb="0" eb="2">
      <t>ショクギョウ</t>
    </rPh>
    <rPh sb="2" eb="4">
      <t>ノウリョク</t>
    </rPh>
    <rPh sb="4" eb="6">
      <t>カイハツ</t>
    </rPh>
    <rPh sb="7" eb="9">
      <t>シセツ</t>
    </rPh>
    <rPh sb="9" eb="10">
      <t>トウ</t>
    </rPh>
    <rPh sb="10" eb="13">
      <t>ニュウガクシャ</t>
    </rPh>
    <phoneticPr fontId="2"/>
  </si>
  <si>
    <t>進　　　　学　　　　者</t>
    <rPh sb="0" eb="1">
      <t>ススム</t>
    </rPh>
    <rPh sb="5" eb="6">
      <t>ガク</t>
    </rPh>
    <rPh sb="10" eb="11">
      <t>モノ</t>
    </rPh>
    <phoneticPr fontId="2"/>
  </si>
  <si>
    <t>総人数</t>
    <rPh sb="0" eb="1">
      <t>ソウ</t>
    </rPh>
    <rPh sb="1" eb="3">
      <t>ニンズウ</t>
    </rPh>
    <phoneticPr fontId="2"/>
  </si>
  <si>
    <t>総　数</t>
    <rPh sb="0" eb="1">
      <t>フサ</t>
    </rPh>
    <rPh sb="2" eb="3">
      <t>カズ</t>
    </rPh>
    <phoneticPr fontId="2"/>
  </si>
  <si>
    <t>教職員数</t>
    <rPh sb="0" eb="1">
      <t>キョウ</t>
    </rPh>
    <rPh sb="1" eb="4">
      <t>ショクインスウ</t>
    </rPh>
    <phoneticPr fontId="2"/>
  </si>
  <si>
    <t>園　　　　　児　　　　　数</t>
    <rPh sb="0" eb="1">
      <t>エン</t>
    </rPh>
    <rPh sb="6" eb="7">
      <t>コ</t>
    </rPh>
    <rPh sb="12" eb="13">
      <t>スウ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</si>
  <si>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</si>
  <si>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敷地面積</t>
    <rPh sb="0" eb="2">
      <t>シキチ</t>
    </rPh>
    <rPh sb="2" eb="4">
      <t>メンセキ</t>
    </rPh>
    <phoneticPr fontId="2"/>
  </si>
  <si>
    <t>建物構造</t>
    <rPh sb="0" eb="2">
      <t>タテモノ</t>
    </rPh>
    <rPh sb="2" eb="4">
      <t>コウゾウ</t>
    </rPh>
    <phoneticPr fontId="2"/>
  </si>
  <si>
    <t>建　設</t>
    <rPh sb="0" eb="1">
      <t>ケン</t>
    </rPh>
    <rPh sb="2" eb="3">
      <t>セツ</t>
    </rPh>
    <phoneticPr fontId="2"/>
  </si>
  <si>
    <t>所在地</t>
    <rPh sb="0" eb="3">
      <t>ショザイチ</t>
    </rPh>
    <phoneticPr fontId="2"/>
  </si>
  <si>
    <t>資料：東浦高等学校</t>
    <rPh sb="0" eb="2">
      <t>シリョウ</t>
    </rPh>
    <rPh sb="3" eb="5">
      <t>ヒガシウラ</t>
    </rPh>
    <rPh sb="5" eb="7">
      <t>コウトウ</t>
    </rPh>
    <rPh sb="7" eb="9">
      <t>ガッコウ</t>
    </rPh>
    <phoneticPr fontId="2"/>
  </si>
  <si>
    <t>就職率
（％）</t>
    <rPh sb="0" eb="2">
      <t>シュウショク</t>
    </rPh>
    <rPh sb="2" eb="3">
      <t>リツ</t>
    </rPh>
    <phoneticPr fontId="2"/>
  </si>
  <si>
    <t>進学率
（％）</t>
    <rPh sb="0" eb="2">
      <t>シンガク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</si>
  <si>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</si>
  <si>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
機関等
入学者</t>
    <rPh sb="0" eb="2">
      <t>キョウイク</t>
    </rPh>
    <rPh sb="2" eb="4">
      <t>クンレン</t>
    </rPh>
    <rPh sb="5" eb="7">
      <t>キカン</t>
    </rPh>
    <rPh sb="7" eb="8">
      <t>トウ</t>
    </rPh>
    <rPh sb="9" eb="12">
      <t>ニュウガクシャ</t>
    </rPh>
    <phoneticPr fontId="2"/>
  </si>
  <si>
    <t>進学者</t>
    <rPh sb="0" eb="3">
      <t>シンガクシャ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</si>
  <si>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</si>
  <si>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</si>
  <si>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学級数</t>
    <rPh sb="0" eb="2">
      <t>ガッキュウ</t>
    </rPh>
    <rPh sb="2" eb="3">
      <t>スウ</t>
    </rPh>
    <phoneticPr fontId="2"/>
  </si>
  <si>
    <t>３学年</t>
    <rPh sb="1" eb="3">
      <t>ガクネン</t>
    </rPh>
    <phoneticPr fontId="2"/>
  </si>
  <si>
    <t>２学年</t>
    <rPh sb="1" eb="3">
      <t>ガクネン</t>
    </rPh>
    <phoneticPr fontId="2"/>
  </si>
  <si>
    <t>１学年</t>
    <rPh sb="1" eb="3">
      <t>ガクネン</t>
    </rPh>
    <phoneticPr fontId="2"/>
  </si>
  <si>
    <t>生徒数</t>
    <rPh sb="0" eb="3">
      <t>セイトスウ</t>
    </rPh>
    <phoneticPr fontId="2"/>
  </si>
  <si>
    <t>資料：学校給食センター</t>
    <rPh sb="0" eb="2">
      <t>シリョウ</t>
    </rPh>
    <rPh sb="3" eb="5">
      <t>ガッコウ</t>
    </rPh>
    <rPh sb="5" eb="7">
      <t>キュウショク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</si>
  <si>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</si>
  <si>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</si>
  <si>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給食実施回数</t>
    <rPh sb="0" eb="2">
      <t>キュウショク</t>
    </rPh>
    <rPh sb="2" eb="4">
      <t>ジッシ</t>
    </rPh>
    <rPh sb="4" eb="6">
      <t>カイスウ</t>
    </rPh>
    <phoneticPr fontId="2"/>
  </si>
  <si>
    <t>調理員</t>
    <rPh sb="0" eb="3">
      <t>チョウリイン</t>
    </rPh>
    <phoneticPr fontId="2"/>
  </si>
  <si>
    <t>給食実施延食数</t>
    <rPh sb="0" eb="2">
      <t>キュウショク</t>
    </rPh>
    <rPh sb="2" eb="4">
      <t>ジッシ</t>
    </rPh>
    <rPh sb="4" eb="5">
      <t>ノ</t>
    </rPh>
    <rPh sb="5" eb="6">
      <t>ショク</t>
    </rPh>
    <rPh sb="6" eb="7">
      <t>スウ</t>
    </rPh>
    <phoneticPr fontId="2"/>
  </si>
  <si>
    <t>調理能力</t>
    <rPh sb="0" eb="2">
      <t>チョウリ</t>
    </rPh>
    <rPh sb="2" eb="4">
      <t>ノウリョク</t>
    </rPh>
    <phoneticPr fontId="2"/>
  </si>
  <si>
    <t>建築面積</t>
    <rPh sb="0" eb="2">
      <t>ケンチク</t>
    </rPh>
    <rPh sb="2" eb="4">
      <t>メンセキ</t>
    </rPh>
    <phoneticPr fontId="2"/>
  </si>
  <si>
    <t>学校給食センターの概要</t>
    <rPh sb="0" eb="2">
      <t>ガッコウ</t>
    </rPh>
    <rPh sb="2" eb="4">
      <t>キュウショク</t>
    </rPh>
    <rPh sb="9" eb="11">
      <t>ガイヨウ</t>
    </rPh>
    <phoneticPr fontId="2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</si>
  <si>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2"/>
  </si>
  <si>
    <t>藤江公民館</t>
    <rPh sb="0" eb="2">
      <t>フジエ</t>
    </rPh>
    <rPh sb="2" eb="5">
      <t>コウミンカン</t>
    </rPh>
    <phoneticPr fontId="2"/>
  </si>
  <si>
    <t>竣　工</t>
    <rPh sb="0" eb="1">
      <t>シュン</t>
    </rPh>
    <rPh sb="2" eb="3">
      <t>タクミ</t>
    </rPh>
    <phoneticPr fontId="2"/>
  </si>
  <si>
    <t>合　計</t>
    <rPh sb="0" eb="1">
      <t>ゴウ</t>
    </rPh>
    <rPh sb="2" eb="3">
      <t>ケイ</t>
    </rPh>
    <phoneticPr fontId="2"/>
  </si>
  <si>
    <t>計</t>
    <rPh sb="0" eb="1">
      <t>ケイ</t>
    </rPh>
    <phoneticPr fontId="2"/>
  </si>
  <si>
    <t>絵本</t>
    <rPh sb="0" eb="2">
      <t>エホン</t>
    </rPh>
    <phoneticPr fontId="2"/>
  </si>
  <si>
    <t>文庫・新書</t>
    <rPh sb="0" eb="2">
      <t>ブンコ</t>
    </rPh>
    <rPh sb="3" eb="5">
      <t>シンショ</t>
    </rPh>
    <phoneticPr fontId="2"/>
  </si>
  <si>
    <t>参考図書類</t>
    <rPh sb="0" eb="2">
      <t>サンコウ</t>
    </rPh>
    <rPh sb="2" eb="3">
      <t>ト</t>
    </rPh>
    <rPh sb="3" eb="5">
      <t>ショルイ</t>
    </rPh>
    <phoneticPr fontId="2"/>
  </si>
  <si>
    <t>９　文学</t>
    <rPh sb="2" eb="3">
      <t>ブン</t>
    </rPh>
    <rPh sb="3" eb="4">
      <t>ガク</t>
    </rPh>
    <phoneticPr fontId="2"/>
  </si>
  <si>
    <t>８　語学</t>
    <rPh sb="2" eb="3">
      <t>ゴ</t>
    </rPh>
    <rPh sb="3" eb="4">
      <t>ガク</t>
    </rPh>
    <phoneticPr fontId="2"/>
  </si>
  <si>
    <t>７　芸術</t>
    <rPh sb="2" eb="3">
      <t>ゲイ</t>
    </rPh>
    <rPh sb="3" eb="4">
      <t>ジュツ</t>
    </rPh>
    <phoneticPr fontId="2"/>
  </si>
  <si>
    <t>６　産業</t>
    <rPh sb="2" eb="3">
      <t>サン</t>
    </rPh>
    <rPh sb="3" eb="4">
      <t>ギョウ</t>
    </rPh>
    <phoneticPr fontId="2"/>
  </si>
  <si>
    <t>５　工業</t>
    <rPh sb="2" eb="3">
      <t>タクミ</t>
    </rPh>
    <rPh sb="3" eb="4">
      <t>ギョウ</t>
    </rPh>
    <phoneticPr fontId="2"/>
  </si>
  <si>
    <t>４　自然科学</t>
    <rPh sb="2" eb="3">
      <t>ジ</t>
    </rPh>
    <rPh sb="3" eb="4">
      <t>ゼン</t>
    </rPh>
    <rPh sb="4" eb="5">
      <t>カ</t>
    </rPh>
    <rPh sb="5" eb="6">
      <t>ガク</t>
    </rPh>
    <phoneticPr fontId="2"/>
  </si>
  <si>
    <t>３　社会科学</t>
    <rPh sb="2" eb="3">
      <t>シャ</t>
    </rPh>
    <rPh sb="3" eb="4">
      <t>カイ</t>
    </rPh>
    <rPh sb="4" eb="5">
      <t>カ</t>
    </rPh>
    <rPh sb="5" eb="6">
      <t>ガク</t>
    </rPh>
    <phoneticPr fontId="2"/>
  </si>
  <si>
    <t>２　歴史</t>
    <rPh sb="2" eb="3">
      <t>レキ</t>
    </rPh>
    <rPh sb="3" eb="4">
      <t>シ</t>
    </rPh>
    <phoneticPr fontId="2"/>
  </si>
  <si>
    <t>１　哲学</t>
    <rPh sb="2" eb="3">
      <t>テツ</t>
    </rPh>
    <rPh sb="3" eb="4">
      <t>ガク</t>
    </rPh>
    <phoneticPr fontId="2"/>
  </si>
  <si>
    <t>０　総記</t>
    <rPh sb="2" eb="3">
      <t>ソウ</t>
    </rPh>
    <rPh sb="3" eb="4">
      <t>キ</t>
    </rPh>
    <phoneticPr fontId="2"/>
  </si>
  <si>
    <t>児童図書</t>
    <rPh sb="0" eb="2">
      <t>ジドウ</t>
    </rPh>
    <rPh sb="2" eb="4">
      <t>トショ</t>
    </rPh>
    <phoneticPr fontId="2"/>
  </si>
  <si>
    <t>一般図書</t>
    <rPh sb="0" eb="2">
      <t>イッパン</t>
    </rPh>
    <rPh sb="2" eb="4">
      <t>トショ</t>
    </rPh>
    <phoneticPr fontId="2"/>
  </si>
  <si>
    <t>図　　　　　　　　　　書</t>
    <rPh sb="0" eb="1">
      <t>ズ</t>
    </rPh>
    <rPh sb="11" eb="12">
      <t>ショ</t>
    </rPh>
    <phoneticPr fontId="2"/>
  </si>
  <si>
    <t>児童向</t>
    <rPh sb="0" eb="1">
      <t>ジ</t>
    </rPh>
    <rPh sb="1" eb="2">
      <t>ワラベ</t>
    </rPh>
    <rPh sb="2" eb="3">
      <t>ム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</si>
  <si>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</si>
  <si>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一般向</t>
    <rPh sb="0" eb="1">
      <t>イチ</t>
    </rPh>
    <rPh sb="1" eb="2">
      <t>バン</t>
    </rPh>
    <rPh sb="2" eb="3">
      <t>ムカイ</t>
    </rPh>
    <phoneticPr fontId="2"/>
  </si>
  <si>
    <t>視聴覚資料</t>
    <rPh sb="0" eb="1">
      <t>シ</t>
    </rPh>
    <rPh sb="1" eb="2">
      <t>チョウ</t>
    </rPh>
    <rPh sb="2" eb="3">
      <t>サトシ</t>
    </rPh>
    <rPh sb="3" eb="4">
      <t>シ</t>
    </rPh>
    <rPh sb="4" eb="5">
      <t>リョウ</t>
    </rPh>
    <phoneticPr fontId="2"/>
  </si>
  <si>
    <t>単位：人（％）</t>
    <rPh sb="0" eb="2">
      <t>タンイ</t>
    </rPh>
    <rPh sb="3" eb="4">
      <t>ニン</t>
    </rPh>
    <phoneticPr fontId="2"/>
  </si>
  <si>
    <t>単位：点（％）</t>
    <rPh sb="0" eb="2">
      <t>タンイ</t>
    </rPh>
    <rPh sb="3" eb="4">
      <t>テン</t>
    </rPh>
    <phoneticPr fontId="2"/>
  </si>
  <si>
    <r>
      <t>2,353.56m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</si>
  <si>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4,632.59m</t>
    </r>
    <r>
      <rPr>
        <vertAlign val="superscript"/>
        <sz val="7"/>
        <rFont val="ＭＳ 明朝"/>
        <family val="1"/>
        <charset val="128"/>
      </rPr>
      <t>2</t>
    </r>
    <phoneticPr fontId="2"/>
  </si>
  <si>
    <t>勤労福祉会館の概要</t>
    <rPh sb="0" eb="2">
      <t>キンロウ</t>
    </rPh>
    <rPh sb="2" eb="4">
      <t>フクシ</t>
    </rPh>
    <rPh sb="4" eb="6">
      <t>カイカン</t>
    </rPh>
    <rPh sb="7" eb="9">
      <t>ガイヨウ</t>
    </rPh>
    <phoneticPr fontId="2"/>
  </si>
  <si>
    <t>貸出冊数</t>
    <rPh sb="0" eb="2">
      <t>カシダシ</t>
    </rPh>
    <rPh sb="2" eb="4">
      <t>サツスウ</t>
    </rPh>
    <phoneticPr fontId="2"/>
  </si>
  <si>
    <t>中央図書館の利用状況</t>
    <rPh sb="0" eb="2">
      <t>チュウオウ</t>
    </rPh>
    <rPh sb="2" eb="5">
      <t>トショカン</t>
    </rPh>
    <rPh sb="6" eb="8">
      <t>リヨウ</t>
    </rPh>
    <rPh sb="8" eb="10">
      <t>ジョウキョウ</t>
    </rPh>
    <phoneticPr fontId="2"/>
  </si>
  <si>
    <r>
      <t>2,634.73m</t>
    </r>
    <r>
      <rPr>
        <vertAlign val="superscript"/>
        <sz val="7"/>
        <rFont val="ＭＳ 明朝"/>
        <family val="1"/>
        <charset val="128"/>
      </rPr>
      <t>2</t>
    </r>
    <phoneticPr fontId="2"/>
  </si>
  <si>
    <t>中央図書館の概要</t>
    <rPh sb="0" eb="2">
      <t>チュウオウ</t>
    </rPh>
    <rPh sb="2" eb="5">
      <t>トショカン</t>
    </rPh>
    <rPh sb="6" eb="8">
      <t>ガイヨウ</t>
    </rPh>
    <phoneticPr fontId="2"/>
  </si>
  <si>
    <t>面積</t>
    <rPh sb="0" eb="2">
      <t>メンセキ</t>
    </rPh>
    <phoneticPr fontId="2"/>
  </si>
  <si>
    <r>
      <t>39.67m</t>
    </r>
    <r>
      <rPr>
        <vertAlign val="superscript"/>
        <sz val="7"/>
        <rFont val="ＭＳ 明朝"/>
        <family val="1"/>
        <charset val="128"/>
      </rPr>
      <t>2</t>
    </r>
    <phoneticPr fontId="2"/>
  </si>
  <si>
    <t>鉄骨造　瓦葺　平屋建</t>
    <rPh sb="0" eb="2">
      <t>テッコツ</t>
    </rPh>
    <rPh sb="2" eb="3">
      <t>ゾウ</t>
    </rPh>
    <rPh sb="4" eb="6">
      <t>カワラブキ</t>
    </rPh>
    <rPh sb="7" eb="9">
      <t>ヒラヤ</t>
    </rPh>
    <rPh sb="9" eb="10">
      <t>ダテ</t>
    </rPh>
    <phoneticPr fontId="2"/>
  </si>
  <si>
    <t>構造</t>
    <rPh sb="0" eb="2">
      <t>コウゾウ</t>
    </rPh>
    <phoneticPr fontId="2"/>
  </si>
  <si>
    <t>陶芸棟</t>
    <rPh sb="0" eb="2">
      <t>トウゲイ</t>
    </rPh>
    <rPh sb="2" eb="3">
      <t>トウ</t>
    </rPh>
    <phoneticPr fontId="2"/>
  </si>
  <si>
    <r>
      <t>80m</t>
    </r>
    <r>
      <rPr>
        <vertAlign val="superscript"/>
        <sz val="7"/>
        <rFont val="ＭＳ 明朝"/>
        <family val="1"/>
        <charset val="128"/>
      </rPr>
      <t>2</t>
    </r>
    <phoneticPr fontId="2"/>
  </si>
  <si>
    <t>鉄骨造　瓦葺　平屋建</t>
    <rPh sb="0" eb="2">
      <t>テッコツ</t>
    </rPh>
    <rPh sb="2" eb="3">
      <t>ヅクリ</t>
    </rPh>
    <rPh sb="4" eb="6">
      <t>カワラブキ</t>
    </rPh>
    <rPh sb="7" eb="9">
      <t>ヒラヤ</t>
    </rPh>
    <rPh sb="9" eb="10">
      <t>ダテ</t>
    </rPh>
    <phoneticPr fontId="2"/>
  </si>
  <si>
    <t>別　棟</t>
    <rPh sb="0" eb="1">
      <t>ベツ</t>
    </rPh>
    <rPh sb="2" eb="3">
      <t>トウ</t>
    </rPh>
    <phoneticPr fontId="2"/>
  </si>
  <si>
    <r>
      <t>880.05m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（内展示室252.36m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9" eb="10">
      <t>ウチ</t>
    </rPh>
    <rPh sb="10" eb="13">
      <t>テンジシツ</t>
    </rPh>
    <phoneticPr fontId="2"/>
  </si>
  <si>
    <t>本　館</t>
    <rPh sb="0" eb="1">
      <t>ホン</t>
    </rPh>
    <rPh sb="2" eb="3">
      <t>カン</t>
    </rPh>
    <phoneticPr fontId="2"/>
  </si>
  <si>
    <r>
      <t>2,364.55m</t>
    </r>
    <r>
      <rPr>
        <vertAlign val="superscript"/>
        <sz val="7"/>
        <rFont val="ＭＳ 明朝"/>
        <family val="1"/>
        <charset val="128"/>
      </rPr>
      <t>2</t>
    </r>
    <phoneticPr fontId="2"/>
  </si>
  <si>
    <t>利用人数</t>
    <rPh sb="0" eb="2">
      <t>リヨウ</t>
    </rPh>
    <rPh sb="2" eb="4">
      <t>ニンズウ</t>
    </rPh>
    <phoneticPr fontId="2"/>
  </si>
  <si>
    <t>利用日数</t>
    <rPh sb="0" eb="2">
      <t>リヨウ</t>
    </rPh>
    <rPh sb="2" eb="4">
      <t>ニッスウ</t>
    </rPh>
    <phoneticPr fontId="2"/>
  </si>
  <si>
    <t>開館日数</t>
    <rPh sb="0" eb="2">
      <t>カイカン</t>
    </rPh>
    <rPh sb="2" eb="4">
      <t>ニッスウ</t>
    </rPh>
    <phoneticPr fontId="2"/>
  </si>
  <si>
    <t>陶芸棟利用状況</t>
    <rPh sb="0" eb="2">
      <t>トウゲイ</t>
    </rPh>
    <rPh sb="2" eb="3">
      <t>トウ</t>
    </rPh>
    <rPh sb="3" eb="5">
      <t>リヨウ</t>
    </rPh>
    <rPh sb="5" eb="7">
      <t>ジョウキョウ</t>
    </rPh>
    <phoneticPr fontId="2"/>
  </si>
  <si>
    <t>資料館利用状況</t>
    <rPh sb="0" eb="3">
      <t>シリョウカン</t>
    </rPh>
    <rPh sb="3" eb="5">
      <t>リヨウ</t>
    </rPh>
    <rPh sb="5" eb="7">
      <t>ジョウキョウ</t>
    </rPh>
    <phoneticPr fontId="2"/>
  </si>
  <si>
    <t>町　　外</t>
    <rPh sb="0" eb="1">
      <t>マチ</t>
    </rPh>
    <rPh sb="3" eb="4">
      <t>ソト</t>
    </rPh>
    <phoneticPr fontId="2"/>
  </si>
  <si>
    <t>町　　内</t>
    <rPh sb="0" eb="1">
      <t>マチ</t>
    </rPh>
    <rPh sb="3" eb="4">
      <t>ウチ</t>
    </rPh>
    <phoneticPr fontId="2"/>
  </si>
  <si>
    <t>資料：スポーツ課</t>
    <rPh sb="0" eb="2">
      <t>シリョウ</t>
    </rPh>
    <rPh sb="7" eb="8">
      <t>カ</t>
    </rPh>
    <phoneticPr fontId="2"/>
  </si>
  <si>
    <t>料理室</t>
    <rPh sb="0" eb="2">
      <t>リョウリ</t>
    </rPh>
    <rPh sb="2" eb="3">
      <t>シツ</t>
    </rPh>
    <phoneticPr fontId="2"/>
  </si>
  <si>
    <t>研修室</t>
    <rPh sb="0" eb="3">
      <t>ケンシュウシツ</t>
    </rPh>
    <phoneticPr fontId="2"/>
  </si>
  <si>
    <t>テニスコート</t>
    <phoneticPr fontId="2"/>
  </si>
  <si>
    <t>はなのき会館</t>
    <rPh sb="4" eb="6">
      <t>カイカン</t>
    </rPh>
    <phoneticPr fontId="2"/>
  </si>
  <si>
    <t>柔剣道場</t>
    <rPh sb="0" eb="1">
      <t>ジュウ</t>
    </rPh>
    <rPh sb="1" eb="3">
      <t>ケンドウ</t>
    </rPh>
    <rPh sb="3" eb="4">
      <t>ジョウ</t>
    </rPh>
    <phoneticPr fontId="2"/>
  </si>
  <si>
    <t>小体育室</t>
    <rPh sb="0" eb="1">
      <t>ショウ</t>
    </rPh>
    <rPh sb="1" eb="4">
      <t>タイイクシツ</t>
    </rPh>
    <phoneticPr fontId="2"/>
  </si>
  <si>
    <t>アリーナ</t>
    <phoneticPr fontId="2"/>
  </si>
  <si>
    <t>体育館</t>
    <rPh sb="0" eb="3">
      <t>タイイクカン</t>
    </rPh>
    <phoneticPr fontId="2"/>
  </si>
  <si>
    <t>区分</t>
    <rPh sb="0" eb="2">
      <t>クブン</t>
    </rPh>
    <phoneticPr fontId="2"/>
  </si>
  <si>
    <t>東浦文化広場の利用状況</t>
    <rPh sb="0" eb="2">
      <t>ヒガシウラ</t>
    </rPh>
    <rPh sb="2" eb="4">
      <t>ブンカ</t>
    </rPh>
    <rPh sb="4" eb="6">
      <t>ヒロバ</t>
    </rPh>
    <rPh sb="7" eb="9">
      <t>リヨウ</t>
    </rPh>
    <rPh sb="9" eb="11">
      <t>ジョウキョウ</t>
    </rPh>
    <phoneticPr fontId="2"/>
  </si>
  <si>
    <t>延床面積</t>
    <rPh sb="0" eb="1">
      <t>エン</t>
    </rPh>
    <rPh sb="1" eb="4">
      <t>ユカメンセキ</t>
    </rPh>
    <phoneticPr fontId="2"/>
  </si>
  <si>
    <t>はなのき
会館</t>
    <rPh sb="5" eb="7">
      <t>カイカン</t>
    </rPh>
    <phoneticPr fontId="2"/>
  </si>
  <si>
    <t>柔道、剣道</t>
    <rPh sb="0" eb="2">
      <t>ジュウドウ</t>
    </rPh>
    <rPh sb="3" eb="5">
      <t>ケンドウ</t>
    </rPh>
    <phoneticPr fontId="2"/>
  </si>
  <si>
    <r>
      <t>15,300m</t>
    </r>
    <r>
      <rPr>
        <vertAlign val="superscript"/>
        <sz val="7"/>
        <rFont val="ＭＳ 明朝"/>
        <family val="1"/>
        <charset val="128"/>
      </rPr>
      <t>2</t>
    </r>
    <phoneticPr fontId="2"/>
  </si>
  <si>
    <t>開設年月</t>
    <rPh sb="0" eb="2">
      <t>カイセツ</t>
    </rPh>
    <rPh sb="2" eb="4">
      <t>ネンゲツ</t>
    </rPh>
    <phoneticPr fontId="2"/>
  </si>
  <si>
    <t>東浦町大字生路字狭間80</t>
    <rPh sb="0" eb="3">
      <t>ヒガシウラチョウ</t>
    </rPh>
    <rPh sb="3" eb="5">
      <t>オオアザ</t>
    </rPh>
    <rPh sb="5" eb="7">
      <t>イクジ</t>
    </rPh>
    <rPh sb="7" eb="8">
      <t>ジ</t>
    </rPh>
    <rPh sb="8" eb="10">
      <t>ハザマ</t>
    </rPh>
    <phoneticPr fontId="2"/>
  </si>
  <si>
    <t>東浦文化広場の概要</t>
    <rPh sb="0" eb="2">
      <t>ヒガシウラ</t>
    </rPh>
    <rPh sb="2" eb="4">
      <t>ブンカ</t>
    </rPh>
    <rPh sb="4" eb="6">
      <t>ヒロバ</t>
    </rPh>
    <rPh sb="7" eb="9">
      <t>ガイヨウ</t>
    </rPh>
    <phoneticPr fontId="2"/>
  </si>
  <si>
    <t>岡田川
テニス場</t>
    <rPh sb="0" eb="2">
      <t>オカダ</t>
    </rPh>
    <rPh sb="2" eb="3">
      <t>ガワ</t>
    </rPh>
    <rPh sb="7" eb="8">
      <t>ジョウ</t>
    </rPh>
    <phoneticPr fontId="2"/>
  </si>
  <si>
    <t>町営西部
グラウンド</t>
    <rPh sb="0" eb="2">
      <t>チョウエイ</t>
    </rPh>
    <rPh sb="2" eb="4">
      <t>セイブ</t>
    </rPh>
    <phoneticPr fontId="2"/>
  </si>
  <si>
    <t>町営北部
グラウンド</t>
    <rPh sb="0" eb="2">
      <t>チョウエイ</t>
    </rPh>
    <rPh sb="2" eb="4">
      <t>ホクブ</t>
    </rPh>
    <phoneticPr fontId="2"/>
  </si>
  <si>
    <t>町営南部
グラウンド</t>
    <rPh sb="0" eb="2">
      <t>チョウエイ</t>
    </rPh>
    <rPh sb="2" eb="4">
      <t>ナンブ</t>
    </rPh>
    <phoneticPr fontId="2"/>
  </si>
  <si>
    <t>西部中学校夜間照明</t>
    <rPh sb="0" eb="2">
      <t>セイブ</t>
    </rPh>
    <rPh sb="2" eb="5">
      <t>チュウガッコウ</t>
    </rPh>
    <rPh sb="5" eb="7">
      <t>ヤカン</t>
    </rPh>
    <rPh sb="7" eb="9">
      <t>ショウメイ</t>
    </rPh>
    <phoneticPr fontId="2"/>
  </si>
  <si>
    <t>北部中学校夜間照明</t>
    <rPh sb="0" eb="2">
      <t>ホクブ</t>
    </rPh>
    <rPh sb="2" eb="5">
      <t>チュウガッコウ</t>
    </rPh>
    <rPh sb="5" eb="7">
      <t>ヤカン</t>
    </rPh>
    <rPh sb="7" eb="9">
      <t>ショウメイ</t>
    </rPh>
    <phoneticPr fontId="2"/>
  </si>
  <si>
    <t>利用
件数</t>
    <rPh sb="0" eb="2">
      <t>リヨウ</t>
    </rPh>
    <rPh sb="3" eb="5">
      <t>ケンスウ</t>
    </rPh>
    <phoneticPr fontId="2"/>
  </si>
  <si>
    <r>
      <t>競技場面積（ｍ</t>
    </r>
    <r>
      <rPr>
        <vertAlign val="superscript"/>
        <sz val="6.5"/>
        <rFont val="ＭＳ 明朝"/>
        <family val="1"/>
        <charset val="128"/>
      </rPr>
      <t>2</t>
    </r>
    <r>
      <rPr>
        <sz val="6.5"/>
        <rFont val="ＭＳ 明朝"/>
        <family val="1"/>
        <charset val="128"/>
      </rPr>
      <t>）</t>
    </r>
    <rPh sb="0" eb="3">
      <t>キョウギジョウ</t>
    </rPh>
    <rPh sb="3" eb="5">
      <t>メンセキ</t>
    </rPh>
    <phoneticPr fontId="2"/>
  </si>
  <si>
    <t>施設名</t>
    <rPh sb="0" eb="2">
      <t>シセツ</t>
    </rPh>
    <rPh sb="2" eb="3">
      <t>メイ</t>
    </rPh>
    <phoneticPr fontId="2"/>
  </si>
  <si>
    <t>スポーツ施設の利用状況</t>
    <rPh sb="4" eb="6">
      <t>シセツ</t>
    </rPh>
    <rPh sb="7" eb="9">
      <t>リヨウ</t>
    </rPh>
    <rPh sb="9" eb="11">
      <t>ジョウキョウ</t>
    </rPh>
    <phoneticPr fontId="2"/>
  </si>
  <si>
    <t>和室２：10畳</t>
    <rPh sb="0" eb="2">
      <t>ワシツ</t>
    </rPh>
    <rPh sb="6" eb="7">
      <t>ジョウ</t>
    </rPh>
    <phoneticPr fontId="2"/>
  </si>
  <si>
    <t>和室１：10畳</t>
    <rPh sb="0" eb="2">
      <t>ワシツ</t>
    </rPh>
    <rPh sb="6" eb="7">
      <t>ジョウ</t>
    </rPh>
    <phoneticPr fontId="2"/>
  </si>
  <si>
    <r>
      <t>会議室：53ｍ</t>
    </r>
    <r>
      <rPr>
        <vertAlign val="superscript"/>
        <sz val="6"/>
        <rFont val="ＭＳ 明朝"/>
        <family val="1"/>
        <charset val="128"/>
      </rPr>
      <t>2</t>
    </r>
    <rPh sb="0" eb="3">
      <t>カイギシツ</t>
    </rPh>
    <phoneticPr fontId="2"/>
  </si>
  <si>
    <r>
      <t>会議室：42ｍ</t>
    </r>
    <r>
      <rPr>
        <vertAlign val="superscript"/>
        <sz val="6"/>
        <rFont val="ＭＳ 明朝"/>
        <family val="1"/>
        <charset val="128"/>
      </rPr>
      <t>2</t>
    </r>
    <rPh sb="0" eb="3">
      <t>カイギシツ</t>
    </rPh>
    <phoneticPr fontId="2"/>
  </si>
  <si>
    <t>施設内容</t>
    <rPh sb="0" eb="2">
      <t>シセツ</t>
    </rPh>
    <rPh sb="2" eb="3">
      <t>ナイ</t>
    </rPh>
    <rPh sb="3" eb="4">
      <t>ヨウ</t>
    </rPh>
    <phoneticPr fontId="2"/>
  </si>
  <si>
    <t>所在地等</t>
    <rPh sb="0" eb="3">
      <t>ショザイチ</t>
    </rPh>
    <rPh sb="3" eb="4">
      <t>ナド</t>
    </rPh>
    <phoneticPr fontId="2"/>
  </si>
  <si>
    <t>合　　計</t>
    <rPh sb="0" eb="1">
      <t>ゴウ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</si>
  <si>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</si>
  <si>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総　数</t>
    <rPh sb="0" eb="1">
      <t>ソウ</t>
    </rPh>
    <rPh sb="2" eb="3">
      <t>スウ</t>
    </rPh>
    <phoneticPr fontId="2"/>
  </si>
  <si>
    <t>要保護・準要保護・特別支援教育支給対象者数</t>
    <rPh sb="0" eb="1">
      <t>ヨウ</t>
    </rPh>
    <rPh sb="1" eb="3">
      <t>ホゴ</t>
    </rPh>
    <rPh sb="4" eb="5">
      <t>ジュン</t>
    </rPh>
    <rPh sb="5" eb="6">
      <t>ヨウ</t>
    </rPh>
    <rPh sb="6" eb="8">
      <t>ホゴ</t>
    </rPh>
    <rPh sb="9" eb="11">
      <t>トクベツ</t>
    </rPh>
    <rPh sb="11" eb="13">
      <t>シエン</t>
    </rPh>
    <rPh sb="13" eb="15">
      <t>キョウイク</t>
    </rPh>
    <rPh sb="15" eb="17">
      <t>シキュウ</t>
    </rPh>
    <rPh sb="17" eb="19">
      <t>タイショウ</t>
    </rPh>
    <rPh sb="19" eb="20">
      <t>シャ</t>
    </rPh>
    <rPh sb="20" eb="21">
      <t>スウ</t>
    </rPh>
    <phoneticPr fontId="2"/>
  </si>
  <si>
    <t>特別支援教育</t>
    <rPh sb="0" eb="2">
      <t>トクベツ</t>
    </rPh>
    <rPh sb="2" eb="4">
      <t>シエン</t>
    </rPh>
    <rPh sb="4" eb="6">
      <t>キョウイク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</si>
  <si>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</si>
  <si>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中学校生徒数</t>
    <rPh sb="0" eb="3">
      <t>チュウガッコウ</t>
    </rPh>
    <rPh sb="3" eb="5">
      <t>セイト</t>
    </rPh>
    <rPh sb="5" eb="6">
      <t>スウ</t>
    </rPh>
    <phoneticPr fontId="2"/>
  </si>
  <si>
    <r>
      <t>3,800.49m</t>
    </r>
    <r>
      <rPr>
        <vertAlign val="superscript"/>
        <sz val="7"/>
        <rFont val="ＭＳ 明朝"/>
        <family val="1"/>
        <charset val="128"/>
      </rPr>
      <t>2</t>
    </r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</si>
  <si>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</si>
  <si>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鉄筋コンクリート造（一部鉄骨造）</t>
    <rPh sb="0" eb="2">
      <t>テッキン</t>
    </rPh>
    <rPh sb="8" eb="9">
      <t>ゾウ</t>
    </rPh>
    <rPh sb="10" eb="12">
      <t>イチブ</t>
    </rPh>
    <rPh sb="12" eb="14">
      <t>テッコツ</t>
    </rPh>
    <rPh sb="14" eb="15">
      <t>ゾウ</t>
    </rPh>
    <phoneticPr fontId="2"/>
  </si>
  <si>
    <t>　藤江コミュニティセンターに名称変更</t>
    <rPh sb="1" eb="3">
      <t>フジエ</t>
    </rPh>
    <rPh sb="14" eb="16">
      <t>メイショウ</t>
    </rPh>
    <rPh sb="16" eb="18">
      <t>ヘンコウ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</si>
  <si>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</si>
  <si>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</si>
  <si>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</si>
  <si>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</si>
  <si>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</si>
  <si>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</si>
  <si>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各年３月卒業時点</t>
    <rPh sb="0" eb="1">
      <t>カク</t>
    </rPh>
    <rPh sb="1" eb="2">
      <t>ネン</t>
    </rPh>
    <rPh sb="3" eb="4">
      <t>ガツ</t>
    </rPh>
    <rPh sb="4" eb="6">
      <t>ソツギョウ</t>
    </rPh>
    <rPh sb="6" eb="8">
      <t>ジテン</t>
    </rPh>
    <phoneticPr fontId="2"/>
  </si>
  <si>
    <t>昭和63年３月</t>
    <rPh sb="0" eb="2">
      <t>ショウワ</t>
    </rPh>
    <rPh sb="4" eb="5">
      <t>ネン</t>
    </rPh>
    <rPh sb="6" eb="7">
      <t>ガツ</t>
    </rPh>
    <phoneticPr fontId="2"/>
  </si>
  <si>
    <t>３才</t>
    <rPh sb="1" eb="2">
      <t>サイ</t>
    </rPh>
    <phoneticPr fontId="2"/>
  </si>
  <si>
    <t>４才</t>
    <rPh sb="1" eb="2">
      <t>サイ</t>
    </rPh>
    <phoneticPr fontId="2"/>
  </si>
  <si>
    <t>５才</t>
    <rPh sb="1" eb="2">
      <t>サイ</t>
    </rPh>
    <phoneticPr fontId="2"/>
  </si>
  <si>
    <t>各年５月１日現在</t>
    <rPh sb="0" eb="2">
      <t>カクトシ</t>
    </rPh>
    <rPh sb="3" eb="4">
      <t>ガツ</t>
    </rPh>
    <rPh sb="5" eb="6">
      <t>ニチ</t>
    </rPh>
    <rPh sb="6" eb="8">
      <t>ゲンザイ</t>
    </rPh>
    <phoneticPr fontId="2"/>
  </si>
  <si>
    <t>昭52.７</t>
    <rPh sb="0" eb="1">
      <t>ショウ</t>
    </rPh>
    <phoneticPr fontId="2"/>
  </si>
  <si>
    <t>平成３年３月</t>
    <rPh sb="0" eb="2">
      <t>ヘイセイ</t>
    </rPh>
    <rPh sb="3" eb="4">
      <t>ネン</t>
    </rPh>
    <rPh sb="5" eb="6">
      <t>ガツ</t>
    </rPh>
    <phoneticPr fontId="2"/>
  </si>
  <si>
    <t>平成11年11月１日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</si>
  <si>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鉄骨造（一部RC）　瓦葺　一部２階建</t>
    <rPh sb="0" eb="2">
      <t>テッコツ</t>
    </rPh>
    <rPh sb="2" eb="3">
      <t>ゾウ</t>
    </rPh>
    <rPh sb="4" eb="6">
      <t>イチブ</t>
    </rPh>
    <rPh sb="10" eb="12">
      <t>カワラブキ</t>
    </rPh>
    <rPh sb="13" eb="15">
      <t>イチブ</t>
    </rPh>
    <rPh sb="16" eb="18">
      <t>カイダテ</t>
    </rPh>
    <phoneticPr fontId="2"/>
  </si>
  <si>
    <t>１日
平均人数</t>
    <rPh sb="1" eb="2">
      <t>ニチ</t>
    </rPh>
    <rPh sb="3" eb="5">
      <t>ヘイキン</t>
    </rPh>
    <rPh sb="5" eb="7">
      <t>ニンズウ</t>
    </rPh>
    <phoneticPr fontId="2"/>
  </si>
  <si>
    <t>昭和54年４月</t>
    <rPh sb="0" eb="2">
      <t>ショウワ</t>
    </rPh>
    <rPh sb="4" eb="5">
      <t>ネン</t>
    </rPh>
    <rPh sb="6" eb="7">
      <t>ガツ</t>
    </rPh>
    <phoneticPr fontId="2"/>
  </si>
  <si>
    <t>資料：商工振興課</t>
    <rPh sb="0" eb="2">
      <t>シリョウ</t>
    </rPh>
    <rPh sb="3" eb="5">
      <t>ショウコウ</t>
    </rPh>
    <rPh sb="5" eb="8">
      <t>シンコウカ</t>
    </rPh>
    <rPh sb="7" eb="8">
      <t>カ</t>
    </rPh>
    <phoneticPr fontId="2"/>
  </si>
  <si>
    <t>資料：商工振興課</t>
    <rPh sb="0" eb="2">
      <t>シリョウ</t>
    </rPh>
    <rPh sb="3" eb="5">
      <t>ショウコウ</t>
    </rPh>
    <rPh sb="5" eb="8">
      <t>シンコウカ</t>
    </rPh>
    <phoneticPr fontId="2"/>
  </si>
  <si>
    <t>昭和58年６月</t>
    <rPh sb="0" eb="2">
      <t>ショウワ</t>
    </rPh>
    <rPh sb="4" eb="5">
      <t>ネン</t>
    </rPh>
    <rPh sb="6" eb="7">
      <t>ガツ</t>
    </rPh>
    <phoneticPr fontId="2"/>
  </si>
  <si>
    <t>バレーボール・バスケットボール各２面、バドミントン、インディアカ各６面、卓球台20台</t>
    <rPh sb="15" eb="16">
      <t>カク</t>
    </rPh>
    <rPh sb="17" eb="18">
      <t>メン</t>
    </rPh>
    <rPh sb="32" eb="33">
      <t>カク</t>
    </rPh>
    <rPh sb="34" eb="35">
      <t>メン</t>
    </rPh>
    <rPh sb="36" eb="39">
      <t>タッキュウダイ</t>
    </rPh>
    <rPh sb="41" eb="42">
      <t>ダイ</t>
    </rPh>
    <phoneticPr fontId="2"/>
  </si>
  <si>
    <t>卓球台８台、軽体操</t>
    <rPh sb="0" eb="3">
      <t>タッキュウダイ</t>
    </rPh>
    <rPh sb="4" eb="5">
      <t>ダイ</t>
    </rPh>
    <rPh sb="6" eb="7">
      <t>ケイ</t>
    </rPh>
    <rPh sb="7" eb="9">
      <t>タイソウ</t>
    </rPh>
    <phoneticPr fontId="2"/>
  </si>
  <si>
    <t>研修室、料理室</t>
    <rPh sb="0" eb="3">
      <t>ケンシュウシツ</t>
    </rPh>
    <rPh sb="4" eb="6">
      <t>リョウリ</t>
    </rPh>
    <rPh sb="6" eb="7">
      <t>シツ</t>
    </rPh>
    <phoneticPr fontId="2"/>
  </si>
  <si>
    <t>テニスコート３面
（クレーコート）</t>
    <rPh sb="7" eb="8">
      <t>メン</t>
    </rPh>
    <phoneticPr fontId="2"/>
  </si>
  <si>
    <r>
      <t>体育室：434ｍ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バドミントン：２面（インディアカほか、ニュースポーツ）
バレーボール：１面
卓球：８台</t>
    </r>
    <rPh sb="0" eb="3">
      <t>タイイクシツ</t>
    </rPh>
    <rPh sb="18" eb="19">
      <t>メン</t>
    </rPh>
    <rPh sb="46" eb="47">
      <t>メン</t>
    </rPh>
    <rPh sb="48" eb="50">
      <t>タッキュウ</t>
    </rPh>
    <rPh sb="52" eb="53">
      <t>ダイ</t>
    </rPh>
    <phoneticPr fontId="2"/>
  </si>
  <si>
    <r>
      <t>体育室：441ｍ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バドミントン：２面（インディアカほか、ニュースポーツ）
バレーボール：１面
卓球：８台</t>
    </r>
    <rPh sb="0" eb="3">
      <t>タイイクシツ</t>
    </rPh>
    <phoneticPr fontId="2"/>
  </si>
  <si>
    <t>※平成24年６月１日から南部ふれあいセンターは</t>
    <rPh sb="1" eb="3">
      <t>ヘイセイ</t>
    </rPh>
    <rPh sb="5" eb="6">
      <t>ネン</t>
    </rPh>
    <rPh sb="7" eb="8">
      <t>ガツ</t>
    </rPh>
    <rPh sb="9" eb="10">
      <t>ニチ</t>
    </rPh>
    <rPh sb="12" eb="14">
      <t>ナンブ</t>
    </rPh>
    <phoneticPr fontId="2"/>
  </si>
  <si>
    <t>明治８年</t>
    <rPh sb="0" eb="2">
      <t>メイジ</t>
    </rPh>
    <rPh sb="3" eb="4">
      <t>ネン</t>
    </rPh>
    <phoneticPr fontId="2"/>
  </si>
  <si>
    <t>中学校卒業生の進路</t>
    <rPh sb="0" eb="3">
      <t>チュウガッコウ</t>
    </rPh>
    <rPh sb="3" eb="6">
      <t>ソツギョウセイ</t>
    </rPh>
    <rPh sb="7" eb="9">
      <t>シンロ</t>
    </rPh>
    <phoneticPr fontId="2"/>
  </si>
  <si>
    <t>学校給食の状況</t>
    <rPh sb="0" eb="2">
      <t>ガッコウ</t>
    </rPh>
    <rPh sb="2" eb="4">
      <t>キュウショク</t>
    </rPh>
    <rPh sb="5" eb="7">
      <t>ジョウキョウ</t>
    </rPh>
    <phoneticPr fontId="2"/>
  </si>
  <si>
    <t>町営第１
グラウンド</t>
    <rPh sb="0" eb="2">
      <t>チョウエイ</t>
    </rPh>
    <rPh sb="2" eb="3">
      <t>ダイ</t>
    </rPh>
    <phoneticPr fontId="2"/>
  </si>
  <si>
    <t>町営第２
グラウンド</t>
    <rPh sb="0" eb="2">
      <t>チョウエイ</t>
    </rPh>
    <rPh sb="2" eb="3">
      <t>ダイ</t>
    </rPh>
    <phoneticPr fontId="2"/>
  </si>
  <si>
    <t>貸出人数</t>
    <rPh sb="0" eb="2">
      <t>カシダシ</t>
    </rPh>
    <rPh sb="2" eb="3">
      <t>ニン</t>
    </rPh>
    <rPh sb="3" eb="4">
      <t>スウ</t>
    </rPh>
    <phoneticPr fontId="2"/>
  </si>
  <si>
    <t>利用者人数</t>
    <rPh sb="0" eb="2">
      <t>リヨウ</t>
    </rPh>
    <rPh sb="2" eb="3">
      <t>シャ</t>
    </rPh>
    <rPh sb="3" eb="5">
      <t>ニンズウ</t>
    </rPh>
    <phoneticPr fontId="2"/>
  </si>
  <si>
    <t>利用者
人数</t>
    <rPh sb="0" eb="2">
      <t>リヨウ</t>
    </rPh>
    <rPh sb="2" eb="3">
      <t>シャ</t>
    </rPh>
    <rPh sb="4" eb="5">
      <t>ニン</t>
    </rPh>
    <rPh sb="5" eb="6">
      <t>スウ</t>
    </rPh>
    <phoneticPr fontId="2"/>
  </si>
  <si>
    <t>文化センター</t>
    <rPh sb="0" eb="2">
      <t>ブンカ</t>
    </rPh>
    <phoneticPr fontId="2"/>
  </si>
  <si>
    <t>文化センター・コミュニティセンター・
公民館の利用件数</t>
    <rPh sb="0" eb="2">
      <t>ブンカ</t>
    </rPh>
    <rPh sb="19" eb="22">
      <t>コウミンカン</t>
    </rPh>
    <rPh sb="23" eb="25">
      <t>リヨウ</t>
    </rPh>
    <rPh sb="25" eb="27">
      <t>ケンスウ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</si>
  <si>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</si>
  <si>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文化センター・コミュニティセンター・
公民館の概要</t>
    <rPh sb="0" eb="2">
      <t>ブンカ</t>
    </rPh>
    <rPh sb="19" eb="22">
      <t>コウミンカン</t>
    </rPh>
    <rPh sb="23" eb="25">
      <t>ガイヨウ</t>
    </rPh>
    <phoneticPr fontId="2"/>
  </si>
  <si>
    <t>入館者数</t>
    <rPh sb="0" eb="3">
      <t>ニュウカンシャ</t>
    </rPh>
    <rPh sb="3" eb="4">
      <t>スウ</t>
    </rPh>
    <phoneticPr fontId="2"/>
  </si>
  <si>
    <t>北部ふれあい
センター</t>
    <rPh sb="0" eb="2">
      <t>ホクブ</t>
    </rPh>
    <phoneticPr fontId="2"/>
  </si>
  <si>
    <t>西部ふれあい
センター</t>
    <rPh sb="0" eb="2">
      <t>セイブ</t>
    </rPh>
    <phoneticPr fontId="2"/>
  </si>
  <si>
    <t>藤江コミュニティ
センター</t>
    <rPh sb="0" eb="2">
      <t>フジエ</t>
    </rPh>
    <phoneticPr fontId="2"/>
  </si>
  <si>
    <t>森岡コミュニティ
センター</t>
    <rPh sb="0" eb="2">
      <t>モリオカ</t>
    </rPh>
    <phoneticPr fontId="2"/>
  </si>
  <si>
    <t>緒川コミュニティ
センター</t>
    <rPh sb="0" eb="2">
      <t>オガワ</t>
    </rPh>
    <phoneticPr fontId="2"/>
  </si>
  <si>
    <t>石浜コミュニティ
センター</t>
    <rPh sb="0" eb="2">
      <t>イシハマ</t>
    </rPh>
    <phoneticPr fontId="2"/>
  </si>
  <si>
    <t>生路コミュニティ
センター</t>
    <rPh sb="0" eb="2">
      <t>イクジ</t>
    </rPh>
    <phoneticPr fontId="2"/>
  </si>
  <si>
    <t>卯ノ里コミュニティ
センター</t>
    <rPh sb="0" eb="1">
      <t>ウ</t>
    </rPh>
    <rPh sb="2" eb="3">
      <t>サト</t>
    </rPh>
    <phoneticPr fontId="2"/>
  </si>
  <si>
    <t>ふれあいセンター・
藤江コミュニティセンターの利用状況</t>
    <rPh sb="10" eb="12">
      <t>フジエ</t>
    </rPh>
    <rPh sb="23" eb="25">
      <t>リヨウ</t>
    </rPh>
    <rPh sb="25" eb="27">
      <t>ジョウキョウ</t>
    </rPh>
    <phoneticPr fontId="2"/>
  </si>
  <si>
    <t>知多郡東浦町大字緒川字三ツ池一区７番地</t>
    <rPh sb="0" eb="3">
      <t>チタグン</t>
    </rPh>
    <rPh sb="3" eb="5">
      <t>ヒガシウラ</t>
    </rPh>
    <rPh sb="5" eb="6">
      <t>チョウ</t>
    </rPh>
    <rPh sb="6" eb="8">
      <t>オオアザ</t>
    </rPh>
    <rPh sb="8" eb="10">
      <t>オガワ</t>
    </rPh>
    <rPh sb="10" eb="11">
      <t>アザ</t>
    </rPh>
    <rPh sb="11" eb="12">
      <t>ミツ</t>
    </rPh>
    <rPh sb="13" eb="14">
      <t>イケ</t>
    </rPh>
    <rPh sb="14" eb="15">
      <t>１</t>
    </rPh>
    <rPh sb="15" eb="16">
      <t>ク</t>
    </rPh>
    <rPh sb="17" eb="19">
      <t>バンチ</t>
    </rPh>
    <phoneticPr fontId="2"/>
  </si>
  <si>
    <t>平成26年３月</t>
    <rPh sb="0" eb="2">
      <t>ヘイセイ</t>
    </rPh>
    <rPh sb="4" eb="5">
      <t>ネン</t>
    </rPh>
    <rPh sb="6" eb="7">
      <t>ガツ</t>
    </rPh>
    <phoneticPr fontId="2"/>
  </si>
  <si>
    <t>鉄骨造２階建</t>
    <rPh sb="0" eb="2">
      <t>テッコツ</t>
    </rPh>
    <rPh sb="2" eb="3">
      <t>ヅク</t>
    </rPh>
    <rPh sb="4" eb="5">
      <t>カイ</t>
    </rPh>
    <rPh sb="5" eb="6">
      <t>タ</t>
    </rPh>
    <phoneticPr fontId="2"/>
  </si>
  <si>
    <r>
      <t>9,111.33m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</si>
  <si>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2,919.10m</t>
    </r>
    <r>
      <rPr>
        <vertAlign val="superscript"/>
        <sz val="7"/>
        <rFont val="ＭＳ 明朝"/>
        <family val="1"/>
        <charset val="128"/>
      </rPr>
      <t>2</t>
    </r>
    <phoneticPr fontId="2"/>
  </si>
  <si>
    <t>5,600食／日</t>
    <rPh sb="5" eb="6">
      <t>ショク</t>
    </rPh>
    <rPh sb="7" eb="8">
      <t>ニチ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</si>
  <si>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</si>
  <si>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</si>
  <si>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r>
      <t>森岡字森の里97
敷地面積：1,458.42m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 xml:space="preserve">
延床面積：721.38m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開設：平成６年４月</t>
    </r>
    <r>
      <rPr>
        <vertAlign val="superscript"/>
        <sz val="7"/>
        <rFont val="ＭＳ 明朝"/>
        <family val="1"/>
        <charset val="128"/>
      </rPr>
      <t xml:space="preserve">
</t>
    </r>
    <rPh sb="0" eb="2">
      <t>モリオカ</t>
    </rPh>
    <rPh sb="2" eb="3">
      <t>アザ</t>
    </rPh>
    <rPh sb="3" eb="4">
      <t>モリ</t>
    </rPh>
    <rPh sb="5" eb="6">
      <t>サト</t>
    </rPh>
    <rPh sb="9" eb="11">
      <t>シキチ</t>
    </rPh>
    <rPh sb="11" eb="13">
      <t>メンセキ</t>
    </rPh>
    <rPh sb="25" eb="26">
      <t>ノベ</t>
    </rPh>
    <rPh sb="26" eb="29">
      <t>ユカメンセキ</t>
    </rPh>
    <rPh sb="39" eb="41">
      <t>カイセツ</t>
    </rPh>
    <rPh sb="42" eb="44">
      <t>ヘイセイ</t>
    </rPh>
    <rPh sb="45" eb="46">
      <t>ネン</t>
    </rPh>
    <rPh sb="47" eb="48">
      <t>ゲツ</t>
    </rPh>
    <phoneticPr fontId="2"/>
  </si>
  <si>
    <r>
      <t>緒川字東仙台8-7
敷地面積：1,418.75m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延床面積：713.03m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開設：平成５年４月</t>
    </r>
    <rPh sb="0" eb="2">
      <t>オガワ</t>
    </rPh>
    <rPh sb="2" eb="3">
      <t>アザ</t>
    </rPh>
    <rPh sb="3" eb="4">
      <t>トウ</t>
    </rPh>
    <rPh sb="4" eb="6">
      <t>センダイ</t>
    </rPh>
    <rPh sb="10" eb="12">
      <t>シキチ</t>
    </rPh>
    <rPh sb="12" eb="14">
      <t>メンセキ</t>
    </rPh>
    <phoneticPr fontId="2"/>
  </si>
  <si>
    <r>
      <t>藤江字仏132-1
敷地面積：3,725.16m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延床面積：798.83m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開設：平成元年４月</t>
    </r>
    <rPh sb="0" eb="2">
      <t>フジエ</t>
    </rPh>
    <rPh sb="2" eb="3">
      <t>アザ</t>
    </rPh>
    <rPh sb="3" eb="4">
      <t>ホトケ</t>
    </rPh>
    <rPh sb="10" eb="12">
      <t>シキチ</t>
    </rPh>
    <rPh sb="12" eb="14">
      <t>メンセキ</t>
    </rPh>
    <rPh sb="26" eb="27">
      <t>ノベ</t>
    </rPh>
    <rPh sb="27" eb="28">
      <t>ユカ</t>
    </rPh>
    <rPh sb="28" eb="30">
      <t>メンセキ</t>
    </rPh>
    <rPh sb="45" eb="46">
      <t>ゲン</t>
    </rPh>
    <phoneticPr fontId="2"/>
  </si>
  <si>
    <r>
      <t>3,475.21m</t>
    </r>
    <r>
      <rPr>
        <vertAlign val="superscript"/>
        <sz val="7"/>
        <rFont val="ＭＳ 明朝"/>
        <family val="1"/>
        <charset val="128"/>
      </rPr>
      <t>2</t>
    </r>
    <phoneticPr fontId="2"/>
  </si>
  <si>
    <t>33(27)</t>
    <phoneticPr fontId="2"/>
  </si>
  <si>
    <t>私立東ヶ丘幼稚園の概要</t>
    <rPh sb="0" eb="2">
      <t>シリツ</t>
    </rPh>
    <rPh sb="2" eb="3">
      <t>ヒガシ</t>
    </rPh>
    <rPh sb="4" eb="5">
      <t>オカ</t>
    </rPh>
    <rPh sb="5" eb="8">
      <t>ヨウチエン</t>
    </rPh>
    <rPh sb="9" eb="11">
      <t>ガイヨウ</t>
    </rPh>
    <phoneticPr fontId="2"/>
  </si>
  <si>
    <t>私立東ヶ丘幼稚園児数</t>
    <rPh sb="0" eb="2">
      <t>シリツ</t>
    </rPh>
    <rPh sb="2" eb="3">
      <t>ヒガシ</t>
    </rPh>
    <rPh sb="4" eb="5">
      <t>オカ</t>
    </rPh>
    <rPh sb="5" eb="7">
      <t>ヨウチ</t>
    </rPh>
    <rPh sb="7" eb="9">
      <t>エンジ</t>
    </rPh>
    <rPh sb="9" eb="10">
      <t>スウ</t>
    </rPh>
    <phoneticPr fontId="2"/>
  </si>
  <si>
    <t>小計</t>
    <rPh sb="0" eb="2">
      <t>ショウケイ</t>
    </rPh>
    <phoneticPr fontId="2"/>
  </si>
  <si>
    <t>資料：公立学校施設台帳</t>
    <rPh sb="0" eb="2">
      <t>シリョウ</t>
    </rPh>
    <rPh sb="3" eb="5">
      <t>コウリツ</t>
    </rPh>
    <rPh sb="5" eb="7">
      <t>ガッコウ</t>
    </rPh>
    <rPh sb="7" eb="9">
      <t>シセツ</t>
    </rPh>
    <rPh sb="9" eb="11">
      <t>ダイチョウ</t>
    </rPh>
    <phoneticPr fontId="2"/>
  </si>
  <si>
    <t>資料：公立学校施設台帳</t>
    <phoneticPr fontId="2"/>
  </si>
  <si>
    <t>県立東浦高等学校の学年別生徒数・学級数・教員数</t>
    <rPh sb="0" eb="2">
      <t>ケンリツ</t>
    </rPh>
    <rPh sb="2" eb="4">
      <t>ヒガシウラ</t>
    </rPh>
    <rPh sb="4" eb="6">
      <t>コウトウ</t>
    </rPh>
    <rPh sb="6" eb="8">
      <t>ガッコウ</t>
    </rPh>
    <rPh sb="9" eb="12">
      <t>ガクネンベツ</t>
    </rPh>
    <rPh sb="12" eb="15">
      <t>セイトスウ</t>
    </rPh>
    <rPh sb="16" eb="18">
      <t>ガッキュウ</t>
    </rPh>
    <rPh sb="18" eb="19">
      <t>スウ</t>
    </rPh>
    <rPh sb="20" eb="22">
      <t>キョウイン</t>
    </rPh>
    <rPh sb="22" eb="23">
      <t>スウ</t>
    </rPh>
    <phoneticPr fontId="2"/>
  </si>
  <si>
    <t>県立東浦高等学校卒業後の進路</t>
    <rPh sb="0" eb="2">
      <t>ケンリツ</t>
    </rPh>
    <rPh sb="2" eb="4">
      <t>ヒガシウラ</t>
    </rPh>
    <rPh sb="4" eb="6">
      <t>コウトウ</t>
    </rPh>
    <rPh sb="6" eb="8">
      <t>ガッコウ</t>
    </rPh>
    <rPh sb="8" eb="11">
      <t>ソツギョウゴ</t>
    </rPh>
    <rPh sb="12" eb="14">
      <t>シンロ</t>
    </rPh>
    <phoneticPr fontId="2"/>
  </si>
  <si>
    <t>郷土資料館（うのはな館）の概要</t>
    <rPh sb="13" eb="15">
      <t>ガイヨウ</t>
    </rPh>
    <phoneticPr fontId="2"/>
  </si>
  <si>
    <t>郷土資料館（うのはな館）の利用状況</t>
    <rPh sb="13" eb="15">
      <t>リヨウ</t>
    </rPh>
    <rPh sb="15" eb="17">
      <t>ジョウキョウ</t>
    </rPh>
    <phoneticPr fontId="2"/>
  </si>
  <si>
    <t>サッカー 大人1面
　　　　 ジュニア2面</t>
    <rPh sb="5" eb="7">
      <t>オトナ</t>
    </rPh>
    <rPh sb="8" eb="9">
      <t>メン</t>
    </rPh>
    <rPh sb="20" eb="21">
      <t>メン</t>
    </rPh>
    <phoneticPr fontId="2"/>
  </si>
  <si>
    <t>サッカー ジュニア1面</t>
    <rPh sb="10" eb="11">
      <t>メン</t>
    </rPh>
    <phoneticPr fontId="2"/>
  </si>
  <si>
    <t>みどり浜緑地
大広場</t>
    <rPh sb="3" eb="4">
      <t>ハマ</t>
    </rPh>
    <rPh sb="4" eb="6">
      <t>リョクチ</t>
    </rPh>
    <rPh sb="7" eb="8">
      <t>オオ</t>
    </rPh>
    <rPh sb="8" eb="10">
      <t>ヒロバ</t>
    </rPh>
    <phoneticPr fontId="2"/>
  </si>
  <si>
    <t>みどり浜緑地
小広場</t>
    <rPh sb="3" eb="4">
      <t>ハマ</t>
    </rPh>
    <rPh sb="4" eb="6">
      <t>リョクチ</t>
    </rPh>
    <rPh sb="7" eb="8">
      <t>ショウ</t>
    </rPh>
    <rPh sb="8" eb="10">
      <t>ヒロバ</t>
    </rPh>
    <phoneticPr fontId="2"/>
  </si>
  <si>
    <t>石浜字
　平地35</t>
    <rPh sb="0" eb="2">
      <t>イシハマ</t>
    </rPh>
    <rPh sb="2" eb="3">
      <t>アザ</t>
    </rPh>
    <rPh sb="5" eb="7">
      <t>ヒラチ</t>
    </rPh>
    <phoneticPr fontId="2"/>
  </si>
  <si>
    <t>石浜字
　平地25</t>
    <rPh sb="0" eb="2">
      <t>イシハマ</t>
    </rPh>
    <rPh sb="2" eb="3">
      <t>アザ</t>
    </rPh>
    <rPh sb="5" eb="7">
      <t>ヒラチ</t>
    </rPh>
    <phoneticPr fontId="2"/>
  </si>
  <si>
    <t>緒川字
　寿2区80</t>
    <rPh sb="0" eb="2">
      <t>オガワ</t>
    </rPh>
    <rPh sb="2" eb="3">
      <t>アザ</t>
    </rPh>
    <rPh sb="5" eb="6">
      <t>コトブキ</t>
    </rPh>
    <rPh sb="7" eb="8">
      <t>ク</t>
    </rPh>
    <phoneticPr fontId="2"/>
  </si>
  <si>
    <t>緒川字
　西高根1-5</t>
    <rPh sb="0" eb="2">
      <t>オガワ</t>
    </rPh>
    <rPh sb="2" eb="3">
      <t>アザ</t>
    </rPh>
    <rPh sb="5" eb="6">
      <t>ニシ</t>
    </rPh>
    <rPh sb="6" eb="8">
      <t>タカネ</t>
    </rPh>
    <phoneticPr fontId="2"/>
  </si>
  <si>
    <t>藤江字
　五号地31</t>
    <rPh sb="0" eb="2">
      <t>フジエ</t>
    </rPh>
    <rPh sb="2" eb="3">
      <t>アザ</t>
    </rPh>
    <rPh sb="5" eb="6">
      <t>５</t>
    </rPh>
    <rPh sb="6" eb="7">
      <t>ゴウ</t>
    </rPh>
    <rPh sb="7" eb="8">
      <t>チ</t>
    </rPh>
    <phoneticPr fontId="2"/>
  </si>
  <si>
    <t>森岡字
　下申間23-55</t>
    <rPh sb="0" eb="2">
      <t>モリオカ</t>
    </rPh>
    <rPh sb="2" eb="3">
      <t>アザ</t>
    </rPh>
    <rPh sb="5" eb="6">
      <t>シタ</t>
    </rPh>
    <rPh sb="6" eb="7">
      <t>シン</t>
    </rPh>
    <rPh sb="7" eb="8">
      <t>マ</t>
    </rPh>
    <phoneticPr fontId="2"/>
  </si>
  <si>
    <t>緒川字
　北籾谷鐘5</t>
    <rPh sb="0" eb="2">
      <t>オガワ</t>
    </rPh>
    <rPh sb="2" eb="3">
      <t>アザ</t>
    </rPh>
    <rPh sb="5" eb="6">
      <t>キタ</t>
    </rPh>
    <rPh sb="6" eb="7">
      <t>モミ</t>
    </rPh>
    <rPh sb="7" eb="8">
      <t>タニ</t>
    </rPh>
    <rPh sb="8" eb="9">
      <t>カネ</t>
    </rPh>
    <phoneticPr fontId="2"/>
  </si>
  <si>
    <t>緒川字
　安明寺22-2</t>
    <rPh sb="0" eb="2">
      <t>オガワ</t>
    </rPh>
    <rPh sb="2" eb="3">
      <t>アザ</t>
    </rPh>
    <rPh sb="5" eb="6">
      <t>ヤス</t>
    </rPh>
    <rPh sb="6" eb="7">
      <t>メイ</t>
    </rPh>
    <rPh sb="7" eb="8">
      <t>テラ</t>
    </rPh>
    <phoneticPr fontId="2"/>
  </si>
  <si>
    <t>藤江字
　みどり浜2</t>
    <rPh sb="0" eb="2">
      <t>フジエ</t>
    </rPh>
    <rPh sb="2" eb="3">
      <t>アザ</t>
    </rPh>
    <rPh sb="8" eb="9">
      <t>ハマ</t>
    </rPh>
    <phoneticPr fontId="2"/>
  </si>
  <si>
    <t>35(29)</t>
    <phoneticPr fontId="2"/>
  </si>
  <si>
    <t>※団体貸出分を含む</t>
    <rPh sb="1" eb="3">
      <t>ダンタイ</t>
    </rPh>
    <rPh sb="3" eb="5">
      <t>カシダシ</t>
    </rPh>
    <rPh sb="5" eb="6">
      <t>ブン</t>
    </rPh>
    <rPh sb="7" eb="8">
      <t>フク</t>
    </rPh>
    <phoneticPr fontId="2"/>
  </si>
  <si>
    <t>19歳以上</t>
    <rPh sb="2" eb="3">
      <t>サイ</t>
    </rPh>
    <rPh sb="3" eb="5">
      <t>イジョウ</t>
    </rPh>
    <phoneticPr fontId="2"/>
  </si>
  <si>
    <t>18歳以下</t>
    <rPh sb="2" eb="3">
      <t>サイ</t>
    </rPh>
    <rPh sb="3" eb="5">
      <t>イカ</t>
    </rPh>
    <phoneticPr fontId="2"/>
  </si>
  <si>
    <t>勤労福祉会館の利用者件数</t>
    <rPh sb="0" eb="2">
      <t>キンロウ</t>
    </rPh>
    <rPh sb="2" eb="4">
      <t>フクシ</t>
    </rPh>
    <rPh sb="4" eb="6">
      <t>カイカン</t>
    </rPh>
    <rPh sb="7" eb="9">
      <t>リヨウ</t>
    </rPh>
    <rPh sb="9" eb="10">
      <t>シャ</t>
    </rPh>
    <rPh sb="10" eb="12">
      <t>ケンスウ</t>
    </rPh>
    <phoneticPr fontId="2"/>
  </si>
  <si>
    <t>利用者件数</t>
    <rPh sb="0" eb="2">
      <t>リヨウ</t>
    </rPh>
    <rPh sb="2" eb="3">
      <t>シャ</t>
    </rPh>
    <rPh sb="3" eb="5">
      <t>ケンスウ</t>
    </rPh>
    <phoneticPr fontId="2"/>
  </si>
  <si>
    <t>町内外別利用者件数</t>
    <rPh sb="0" eb="2">
      <t>チョウナイ</t>
    </rPh>
    <rPh sb="2" eb="3">
      <t>ガイ</t>
    </rPh>
    <rPh sb="3" eb="4">
      <t>ベツ</t>
    </rPh>
    <rPh sb="4" eb="6">
      <t>リヨウ</t>
    </rPh>
    <rPh sb="6" eb="7">
      <t>シャ</t>
    </rPh>
    <rPh sb="7" eb="9">
      <t>ケンスウ</t>
    </rPh>
    <phoneticPr fontId="2"/>
  </si>
  <si>
    <t>（　）内は非常勤職員数　各年度末現在</t>
    <rPh sb="3" eb="4">
      <t>ナイ</t>
    </rPh>
    <rPh sb="5" eb="8">
      <t>ヒジョウキン</t>
    </rPh>
    <rPh sb="8" eb="10">
      <t>ショクイン</t>
    </rPh>
    <rPh sb="10" eb="11">
      <t>スウ</t>
    </rPh>
    <rPh sb="12" eb="16">
      <t>カクネンドマツ</t>
    </rPh>
    <rPh sb="16" eb="18">
      <t>ゲンザイ</t>
    </rPh>
    <phoneticPr fontId="2"/>
  </si>
  <si>
    <r>
      <t>2,871.99m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</si>
  <si>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453.03m</t>
    </r>
    <r>
      <rPr>
        <vertAlign val="superscript"/>
        <sz val="7"/>
        <rFont val="ＭＳ 明朝"/>
        <family val="1"/>
        <charset val="128"/>
      </rPr>
      <t>2</t>
    </r>
    <phoneticPr fontId="2"/>
  </si>
  <si>
    <t>令１</t>
    <rPh sb="0" eb="1">
      <t>レイ</t>
    </rPh>
    <phoneticPr fontId="2"/>
  </si>
  <si>
    <t>砂入人工芝コート５面（オムニコート）</t>
    <rPh sb="0" eb="1">
      <t>スナ</t>
    </rPh>
    <rPh sb="1" eb="2">
      <t>イ</t>
    </rPh>
    <rPh sb="2" eb="4">
      <t>ジンコウ</t>
    </rPh>
    <rPh sb="4" eb="5">
      <t>シバ</t>
    </rPh>
    <rPh sb="9" eb="10">
      <t>メン</t>
    </rPh>
    <phoneticPr fontId="2"/>
  </si>
  <si>
    <t>令１</t>
  </si>
  <si>
    <t>小学校児童数の推移</t>
  </si>
  <si>
    <t>合計</t>
  </si>
  <si>
    <t>中学校生徒数の推移</t>
  </si>
  <si>
    <t>令１</t>
    <phoneticPr fontId="2"/>
  </si>
  <si>
    <t>緒川字東仙台8-5</t>
    <rPh sb="0" eb="2">
      <t>オガワ</t>
    </rPh>
    <rPh sb="2" eb="3">
      <t>アザ</t>
    </rPh>
    <rPh sb="3" eb="4">
      <t>ヒガシ</t>
    </rPh>
    <rPh sb="4" eb="6">
      <t>センダイ</t>
    </rPh>
    <phoneticPr fontId="2"/>
  </si>
  <si>
    <t>建設年月</t>
    <rPh sb="0" eb="1">
      <t>ケン</t>
    </rPh>
    <rPh sb="1" eb="2">
      <t>セツ</t>
    </rPh>
    <rPh sb="2" eb="4">
      <t>ネンゲツ</t>
    </rPh>
    <phoneticPr fontId="2"/>
  </si>
  <si>
    <t>構　造</t>
    <rPh sb="0" eb="1">
      <t>カマエ</t>
    </rPh>
    <rPh sb="2" eb="3">
      <t>ヅクリ</t>
    </rPh>
    <phoneticPr fontId="2"/>
  </si>
  <si>
    <t>建物面積</t>
    <rPh sb="0" eb="2">
      <t>タテモノ</t>
    </rPh>
    <rPh sb="2" eb="4">
      <t>メンセキ</t>
    </rPh>
    <phoneticPr fontId="2"/>
  </si>
  <si>
    <t>昭56.1</t>
    <phoneticPr fontId="2"/>
  </si>
  <si>
    <t>昭53.4</t>
    <phoneticPr fontId="2"/>
  </si>
  <si>
    <t>昭57.2</t>
    <phoneticPr fontId="2"/>
  </si>
  <si>
    <t>昭51.4</t>
    <phoneticPr fontId="2"/>
  </si>
  <si>
    <t>昭47.2</t>
    <phoneticPr fontId="2"/>
  </si>
  <si>
    <t>昭44.3</t>
    <phoneticPr fontId="2"/>
  </si>
  <si>
    <t>鉄筋
コンクリート</t>
    <rPh sb="0" eb="2">
      <t>テッキン</t>
    </rPh>
    <phoneticPr fontId="2"/>
  </si>
  <si>
    <t>卯ノ里
コミュニティ
センター</t>
    <rPh sb="0" eb="1">
      <t>ウ</t>
    </rPh>
    <rPh sb="2" eb="3">
      <t>サト</t>
    </rPh>
    <phoneticPr fontId="2"/>
  </si>
  <si>
    <t>文化
センター</t>
    <rPh sb="0" eb="2">
      <t>ブンカ</t>
    </rPh>
    <phoneticPr fontId="2"/>
  </si>
  <si>
    <t>森岡
コミュニティセンター</t>
    <rPh sb="0" eb="2">
      <t>モリオカ</t>
    </rPh>
    <phoneticPr fontId="2"/>
  </si>
  <si>
    <t>緒川
コミュニティセンター</t>
    <rPh sb="0" eb="2">
      <t>オガワ</t>
    </rPh>
    <phoneticPr fontId="2"/>
  </si>
  <si>
    <t>石浜
コミュニティセンター</t>
    <rPh sb="0" eb="2">
      <t>イシハマ</t>
    </rPh>
    <phoneticPr fontId="2"/>
  </si>
  <si>
    <t>生路
コミュニティセンター</t>
    <rPh sb="0" eb="2">
      <t>イクジ</t>
    </rPh>
    <phoneticPr fontId="2"/>
  </si>
  <si>
    <t>石浜
字岐路10</t>
    <phoneticPr fontId="2"/>
  </si>
  <si>
    <t>森岡
字杉之内
15-3</t>
    <phoneticPr fontId="2"/>
  </si>
  <si>
    <t>緒川
字屋敷弐区
58-1</t>
    <phoneticPr fontId="2"/>
  </si>
  <si>
    <t>緒川
字雁狭間山
11-8</t>
    <phoneticPr fontId="2"/>
  </si>
  <si>
    <t>生路
字森腰1-1</t>
    <phoneticPr fontId="2"/>
  </si>
  <si>
    <t>藤江
字須賀67</t>
    <phoneticPr fontId="2"/>
  </si>
  <si>
    <t>石浜
字下庚申坊
61</t>
    <phoneticPr fontId="2"/>
  </si>
  <si>
    <t>緒川字平成81</t>
    <rPh sb="0" eb="2">
      <t>オガワ</t>
    </rPh>
    <rPh sb="2" eb="3">
      <t>アザ</t>
    </rPh>
    <rPh sb="3" eb="5">
      <t>ヘイセイ</t>
    </rPh>
    <phoneticPr fontId="2"/>
  </si>
  <si>
    <t>建設年月日</t>
    <rPh sb="0" eb="1">
      <t>ケン</t>
    </rPh>
    <rPh sb="1" eb="2">
      <t>セツ</t>
    </rPh>
    <rPh sb="2" eb="5">
      <t>ネンガッピ</t>
    </rPh>
    <phoneticPr fontId="2"/>
  </si>
  <si>
    <t>石浜字桜見台18-4</t>
    <rPh sb="0" eb="2">
      <t>イシハマ</t>
    </rPh>
    <rPh sb="2" eb="3">
      <t>アザ</t>
    </rPh>
    <rPh sb="3" eb="4">
      <t>サクラ</t>
    </rPh>
    <rPh sb="4" eb="5">
      <t>ミ</t>
    </rPh>
    <rPh sb="5" eb="6">
      <t>ダイ</t>
    </rPh>
    <phoneticPr fontId="2"/>
  </si>
  <si>
    <t>建設年月</t>
    <rPh sb="0" eb="2">
      <t>ケンセツ</t>
    </rPh>
    <rPh sb="2" eb="4">
      <t>ネンゲツ</t>
    </rPh>
    <phoneticPr fontId="2"/>
  </si>
  <si>
    <t>石浜字岐路28-2</t>
    <rPh sb="0" eb="2">
      <t>イシハマ</t>
    </rPh>
    <rPh sb="2" eb="3">
      <t>アザ</t>
    </rPh>
    <rPh sb="3" eb="5">
      <t>キロ</t>
    </rPh>
    <phoneticPr fontId="2"/>
  </si>
  <si>
    <t>鉄筋コンクリート造</t>
    <rPh sb="0" eb="2">
      <t>テッキン</t>
    </rPh>
    <rPh sb="8" eb="9">
      <t>ゾウ</t>
    </rPh>
    <phoneticPr fontId="2"/>
  </si>
  <si>
    <r>
      <t>体育室：430ｍ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バドミントン：３面（インディアカほか、ニュースポーツ）
バスケット・バレーボール：各１面
卓球：５台</t>
    </r>
    <rPh sb="0" eb="3">
      <t>タイイクシツ</t>
    </rPh>
    <rPh sb="18" eb="19">
      <t>メン</t>
    </rPh>
    <rPh sb="51" eb="52">
      <t>カク</t>
    </rPh>
    <rPh sb="53" eb="54">
      <t>メン</t>
    </rPh>
    <rPh sb="55" eb="57">
      <t>タッキュウ</t>
    </rPh>
    <rPh sb="59" eb="60">
      <t>ダイ</t>
    </rPh>
    <phoneticPr fontId="2"/>
  </si>
  <si>
    <t>２</t>
    <phoneticPr fontId="2"/>
  </si>
  <si>
    <t>３</t>
    <phoneticPr fontId="2"/>
  </si>
  <si>
    <t>42(36)</t>
    <phoneticPr fontId="2"/>
  </si>
  <si>
    <t>軟式野球・サッカー各１面・少年軟式野球・ソフトボール各２面</t>
    <phoneticPr fontId="2"/>
  </si>
  <si>
    <t>ソフトボール・
少年軟式野球各１面</t>
    <phoneticPr fontId="2"/>
  </si>
  <si>
    <t>軟式野球・ソフトボール各１面・サッカー各２面</t>
    <phoneticPr fontId="2"/>
  </si>
  <si>
    <t>軟式野球・ソフトボール・サッカー各１面</t>
    <phoneticPr fontId="2"/>
  </si>
  <si>
    <t>軟式野球１面・少年軟式野球・ソフトボール各２面</t>
    <phoneticPr fontId="2"/>
  </si>
  <si>
    <t>少年軟式野球・ソフトボール各２面・少年サッカー１面</t>
    <phoneticPr fontId="2"/>
  </si>
  <si>
    <t>軟式野球・サッカー各１面・少年軟式野球・ソフトボール各２面</t>
    <phoneticPr fontId="2"/>
  </si>
  <si>
    <t>平30</t>
    <phoneticPr fontId="2"/>
  </si>
  <si>
    <t>４</t>
    <phoneticPr fontId="2"/>
  </si>
  <si>
    <t>46(40)</t>
    <phoneticPr fontId="2"/>
  </si>
  <si>
    <t>資料：生涯学習課</t>
    <rPh sb="0" eb="2">
      <t>シリョウ</t>
    </rPh>
    <rPh sb="3" eb="8">
      <t>ショウガイガクシュウカ</t>
    </rPh>
    <phoneticPr fontId="2"/>
  </si>
  <si>
    <t>資料：学校教育課</t>
    <rPh sb="0" eb="2">
      <t>シリョウ</t>
    </rPh>
    <rPh sb="3" eb="5">
      <t>ガッコウ</t>
    </rPh>
    <rPh sb="5" eb="8">
      <t>キョウイクカ</t>
    </rPh>
    <phoneticPr fontId="2"/>
  </si>
  <si>
    <r>
      <t>校舎等
面積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2">
      <t>コウシャ</t>
    </rPh>
    <rPh sb="2" eb="3">
      <t>トウ</t>
    </rPh>
    <rPh sb="4" eb="6">
      <t>メンセキ</t>
    </rPh>
    <phoneticPr fontId="2"/>
  </si>
  <si>
    <t>中央図書館の蔵書数</t>
    <rPh sb="0" eb="2">
      <t>チュウオウ</t>
    </rPh>
    <rPh sb="2" eb="5">
      <t>トショカン</t>
    </rPh>
    <rPh sb="6" eb="8">
      <t>ゾウショ</t>
    </rPh>
    <rPh sb="8" eb="9">
      <t>カズ</t>
    </rPh>
    <phoneticPr fontId="2"/>
  </si>
  <si>
    <t>中央図書館の視聴覚資料数・登録者数</t>
    <rPh sb="0" eb="2">
      <t>チュウオウ</t>
    </rPh>
    <rPh sb="2" eb="5">
      <t>トショカン</t>
    </rPh>
    <rPh sb="6" eb="9">
      <t>シチョウカク</t>
    </rPh>
    <rPh sb="9" eb="11">
      <t>シリョウ</t>
    </rPh>
    <rPh sb="11" eb="12">
      <t>スウ</t>
    </rPh>
    <rPh sb="13" eb="15">
      <t>トウロク</t>
    </rPh>
    <rPh sb="15" eb="16">
      <t>シャ</t>
    </rPh>
    <rPh sb="16" eb="17">
      <t>スウ</t>
    </rPh>
    <phoneticPr fontId="2"/>
  </si>
  <si>
    <t>目次</t>
  </si>
  <si>
    <t>小学校別学年別児童数</t>
    <phoneticPr fontId="2"/>
  </si>
  <si>
    <t>小学校別学年別学級数・教員数</t>
    <phoneticPr fontId="2"/>
  </si>
  <si>
    <t>小学校別学年別学級数・教員数</t>
    <rPh sb="0" eb="3">
      <t>ショウガッコウ</t>
    </rPh>
    <rPh sb="3" eb="4">
      <t>ベツ</t>
    </rPh>
    <rPh sb="4" eb="6">
      <t>ガクネン</t>
    </rPh>
    <rPh sb="6" eb="7">
      <t>ベツ</t>
    </rPh>
    <rPh sb="7" eb="9">
      <t>ガッキュウ</t>
    </rPh>
    <rPh sb="9" eb="10">
      <t>スウ</t>
    </rPh>
    <rPh sb="11" eb="13">
      <t>キョウイン</t>
    </rPh>
    <rPh sb="13" eb="14">
      <t>スウ</t>
    </rPh>
    <phoneticPr fontId="2"/>
  </si>
  <si>
    <t>小学校別学年別児童数</t>
    <rPh sb="0" eb="3">
      <t>ショウガッコウ</t>
    </rPh>
    <rPh sb="3" eb="4">
      <t>ベツ</t>
    </rPh>
    <rPh sb="4" eb="6">
      <t>ガクネン</t>
    </rPh>
    <rPh sb="6" eb="7">
      <t>ベツ</t>
    </rPh>
    <rPh sb="7" eb="9">
      <t>ジドウ</t>
    </rPh>
    <rPh sb="9" eb="10">
      <t>スウ</t>
    </rPh>
    <phoneticPr fontId="2"/>
  </si>
  <si>
    <t>要保護・準要保護・特別支援教育支給対象者数</t>
    <phoneticPr fontId="2"/>
  </si>
  <si>
    <t>令和５年５月１日現在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</si>
  <si>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令和５年５月１日現在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</si>
  <si>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３</t>
  </si>
  <si>
    <t>令3</t>
    <phoneticPr fontId="2"/>
  </si>
  <si>
    <t>５</t>
    <phoneticPr fontId="2"/>
  </si>
  <si>
    <t>単位：㎡　令和５年３月現在</t>
    <rPh sb="0" eb="2">
      <t>タンイ</t>
    </rPh>
    <rPh sb="5" eb="7">
      <t>レイワ</t>
    </rPh>
    <rPh sb="8" eb="9">
      <t>ネン</t>
    </rPh>
    <rPh sb="10" eb="11">
      <t>ガツ</t>
    </rPh>
    <rPh sb="11" eb="13">
      <t>ゲンザイ</t>
    </rPh>
    <phoneticPr fontId="2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</si>
  <si>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</si>
  <si>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令和５年３月31日現在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</si>
  <si>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単位：冊（％）　令和５年３月31日現在</t>
    <rPh sb="0" eb="2">
      <t>タンイ</t>
    </rPh>
    <rPh sb="3" eb="4">
      <t>サツ</t>
    </rPh>
    <rPh sb="8" eb="10">
      <t>レイワ</t>
    </rPh>
    <rPh sb="17" eb="19">
      <t>ゲンザイ</t>
    </rPh>
    <phoneticPr fontId="2"/>
  </si>
  <si>
    <t>令和５年３月31日現在</t>
    <rPh sb="0" eb="2">
      <t>レイワ</t>
    </rPh>
    <phoneticPr fontId="2"/>
  </si>
  <si>
    <t>令和５年４月１日現在</t>
    <rPh sb="0" eb="2">
      <t>レイワ</t>
    </rPh>
    <rPh sb="3" eb="4">
      <t>ネン</t>
    </rPh>
    <rPh sb="5" eb="6">
      <t>ゲツ</t>
    </rPh>
    <rPh sb="7" eb="8">
      <t>ニチ</t>
    </rPh>
    <rPh sb="8" eb="10">
      <t>ゲンザイ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</si>
  <si>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</si>
  <si>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令和４年度</t>
    <rPh sb="0" eb="2">
      <t>レイワ</t>
    </rPh>
    <rPh sb="3" eb="5">
      <t>ネンド</t>
    </rPh>
    <phoneticPr fontId="2"/>
  </si>
  <si>
    <t>利用者
人数</t>
    <rPh sb="0" eb="2">
      <t>リヨウ</t>
    </rPh>
    <rPh sb="2" eb="3">
      <t>シャ</t>
    </rPh>
    <rPh sb="4" eb="6">
      <t>ニンズウ</t>
    </rPh>
    <phoneticPr fontId="2"/>
  </si>
  <si>
    <t>内
夜間照明</t>
    <rPh sb="0" eb="1">
      <t>ウチ</t>
    </rPh>
    <rPh sb="2" eb="4">
      <t>ヤカン</t>
    </rPh>
    <rPh sb="4" eb="6">
      <t>ショウメイ</t>
    </rPh>
    <phoneticPr fontId="2"/>
  </si>
  <si>
    <t>-</t>
    <phoneticPr fontId="2"/>
  </si>
  <si>
    <t>5,490
(69.3)</t>
    <phoneticPr fontId="2"/>
  </si>
  <si>
    <t>2,437
(30.7)</t>
    <phoneticPr fontId="2"/>
  </si>
  <si>
    <t>7,927（100.0）</t>
    <phoneticPr fontId="2"/>
  </si>
  <si>
    <t>11,266
(74.8)</t>
    <phoneticPr fontId="2"/>
  </si>
  <si>
    <t>3,801
(25.2)</t>
    <phoneticPr fontId="2"/>
  </si>
  <si>
    <t>15,067（100.0）</t>
    <phoneticPr fontId="2"/>
  </si>
  <si>
    <t>1,596㎡</t>
    <phoneticPr fontId="2"/>
  </si>
  <si>
    <t>1,181㎡</t>
    <phoneticPr fontId="2"/>
  </si>
  <si>
    <t>※調理員は令和４年度から調理業務等委託をしているため町が雇用する者はいない。</t>
    <rPh sb="1" eb="4">
      <t>チョウリイン</t>
    </rPh>
    <rPh sb="5" eb="7">
      <t>レイワ</t>
    </rPh>
    <rPh sb="8" eb="10">
      <t>ネンド</t>
    </rPh>
    <rPh sb="12" eb="17">
      <t>チョウリギョウムトウ</t>
    </rPh>
    <rPh sb="17" eb="19">
      <t>イタク</t>
    </rPh>
    <rPh sb="26" eb="27">
      <t>チョウ</t>
    </rPh>
    <rPh sb="28" eb="30">
      <t>コヨウ</t>
    </rPh>
    <rPh sb="32" eb="33">
      <t>モノ</t>
    </rPh>
    <phoneticPr fontId="2"/>
  </si>
  <si>
    <t>小学校施設の概要</t>
    <phoneticPr fontId="2"/>
  </si>
  <si>
    <t>中学校施設の概要</t>
    <phoneticPr fontId="2"/>
  </si>
  <si>
    <t>中学校別学年別生徒数・学級数・教員数</t>
    <phoneticPr fontId="2"/>
  </si>
  <si>
    <t>小学校児童数グラフ</t>
    <phoneticPr fontId="2"/>
  </si>
  <si>
    <t>中学校生徒数グラフ</t>
    <phoneticPr fontId="2"/>
  </si>
  <si>
    <t>中学校卒業生の進路</t>
    <phoneticPr fontId="2"/>
  </si>
  <si>
    <t>私立東ヶ丘幼稚園の概要</t>
    <phoneticPr fontId="2"/>
  </si>
  <si>
    <t>私立東ヶ丘幼稚園児数</t>
    <phoneticPr fontId="2"/>
  </si>
  <si>
    <t>県立東浦高等学校の学年別生徒数・学級数・教員数</t>
    <phoneticPr fontId="2"/>
  </si>
  <si>
    <t>県立東浦高等学校卒業後の進路</t>
    <phoneticPr fontId="2"/>
  </si>
  <si>
    <t>学校給食センターの概要</t>
    <phoneticPr fontId="2"/>
  </si>
  <si>
    <t>学校給食の状況</t>
    <phoneticPr fontId="2"/>
  </si>
  <si>
    <t>文化センター・コミュニティセンター・公民館の概要</t>
    <phoneticPr fontId="2"/>
  </si>
  <si>
    <t>文化センター・コミュニティセンター・公民館の利用件数</t>
    <phoneticPr fontId="2"/>
  </si>
  <si>
    <t>中央図書館の概要</t>
    <phoneticPr fontId="2"/>
  </si>
  <si>
    <t>中央図書館の利用状況</t>
    <phoneticPr fontId="2"/>
  </si>
  <si>
    <t>中央図書館の蔵書数</t>
    <phoneticPr fontId="2"/>
  </si>
  <si>
    <t>中央図書館の視聴覚資料数・登録者数</t>
    <phoneticPr fontId="2"/>
  </si>
  <si>
    <t>郷土資料館（うのはな館）の概要</t>
    <phoneticPr fontId="2"/>
  </si>
  <si>
    <t>郷土資料館（うのはな館）の利用状況</t>
    <phoneticPr fontId="2"/>
  </si>
  <si>
    <t>勤労福祉会館の概要</t>
    <phoneticPr fontId="2"/>
  </si>
  <si>
    <t>勤労福祉会館の利用者件数</t>
    <phoneticPr fontId="2"/>
  </si>
  <si>
    <t>東浦文化広場の概要</t>
    <phoneticPr fontId="2"/>
  </si>
  <si>
    <t>東浦文化広場の利用状況</t>
    <phoneticPr fontId="2"/>
  </si>
  <si>
    <t>スポーツ施設の利用状況</t>
    <phoneticPr fontId="2"/>
  </si>
  <si>
    <t>ふれあいセンター・藤江コミュニティセンターの利用状況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</si>
</sst>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0.0"/>
    <numFmt numFmtId="178" formatCode="0.0_);\(0.0\)"/>
    <numFmt numFmtId="179" formatCode="&quot;(&quot;0.0&quot;)&quot;"/>
    <numFmt numFmtId="180" formatCode="#,##0_ "/>
    <numFmt numFmtId="181" formatCode="#,##0;[Red]#,##0"/>
    <numFmt numFmtId="182" formatCode="#,##0.0_);\(#,##0.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vertAlign val="superscript"/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8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明朝"/>
      <family val="1"/>
      <charset val="128"/>
    </font>
    <font>
      <sz val="6.5"/>
      <name val="ＭＳ Ｐゴシック"/>
      <family val="3"/>
      <charset val="128"/>
    </font>
    <font>
      <vertAlign val="superscript"/>
      <sz val="6.5"/>
      <name val="ＭＳ 明朝"/>
      <family val="1"/>
      <charset val="128"/>
    </font>
    <font>
      <sz val="6.5"/>
      <name val="ＭＳ ゴシック"/>
      <family val="3"/>
      <charset val="128"/>
    </font>
    <font>
      <sz val="8"/>
      <color theme="1"/>
      <name val="ＭＳ 明朝"/>
      <family val="1"/>
      <charset val="128"/>
    </font>
    <font>
      <u/>
      <sz val="10"/>
      <color rgb="FF0070C0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9"/>
      <color rgb="FF0070C0"/>
      <name val="ＭＳ ゴシック"/>
      <family val="3"/>
      <charset val="128"/>
    </font>
    <font>
      <sz val="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 textRotation="255"/>
    </xf>
  </cellStyleXfs>
  <cellXfs count="511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0" fillId="0" borderId="0" xfId="0" applyBorder="1" applyProtection="1">
      <alignment vertical="top" textRotation="255"/>
    </xf>
    <xf numFmtId="0" fontId="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left" vertical="center"/>
    </xf>
    <xf numFmtId="38" fontId="5" fillId="0" borderId="0" xfId="1" applyNumberFormat="1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38" fontId="5" fillId="0" borderId="0" xfId="1" applyNumberFormat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distributed" vertical="distributed"/>
    </xf>
    <xf numFmtId="0" fontId="7" fillId="0" borderId="0" xfId="0" applyFont="1" applyBorder="1" applyAlignment="1">
      <alignment horizontal="distributed" vertical="distributed"/>
    </xf>
    <xf numFmtId="176" fontId="5" fillId="0" borderId="0" xfId="1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/>
    <xf numFmtId="0" fontId="8" fillId="0" borderId="0" xfId="0" applyFont="1" applyBorder="1" applyAlignment="1" applyProtection="1">
      <alignment horizontal="right" vertical="center"/>
    </xf>
    <xf numFmtId="38" fontId="5" fillId="0" borderId="1" xfId="1" applyNumberFormat="1" applyFont="1" applyBorder="1" applyAlignment="1">
      <alignment horizontal="right" vertical="center" wrapText="1"/>
    </xf>
    <xf numFmtId="38" fontId="5" fillId="0" borderId="1" xfId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5" fillId="0" borderId="2" xfId="1" applyNumberFormat="1" applyFont="1" applyBorder="1" applyAlignment="1" applyProtection="1">
      <alignment horizontal="right" vertical="center" wrapText="1"/>
    </xf>
    <xf numFmtId="38" fontId="5" fillId="0" borderId="2" xfId="1" applyFont="1" applyBorder="1" applyAlignment="1" applyProtection="1">
      <alignment horizontal="right" vertical="center"/>
    </xf>
    <xf numFmtId="38" fontId="5" fillId="0" borderId="2" xfId="1" applyNumberFormat="1" applyFont="1" applyBorder="1" applyAlignment="1" applyProtection="1">
      <alignment horizontal="right" vertical="center"/>
    </xf>
    <xf numFmtId="38" fontId="5" fillId="0" borderId="2" xfId="1" applyFont="1" applyBorder="1" applyAlignment="1">
      <alignment vertical="center"/>
    </xf>
    <xf numFmtId="0" fontId="7" fillId="0" borderId="2" xfId="0" applyFont="1" applyBorder="1" applyAlignment="1">
      <alignment horizontal="center" vertical="distributed"/>
    </xf>
    <xf numFmtId="0" fontId="7" fillId="0" borderId="2" xfId="0" applyFont="1" applyBorder="1" applyAlignment="1">
      <alignment horizontal="center" vertical="center"/>
    </xf>
    <xf numFmtId="38" fontId="3" fillId="0" borderId="3" xfId="1" applyNumberFormat="1" applyFont="1" applyBorder="1" applyAlignment="1" applyProtection="1">
      <alignment horizontal="right" vertical="center" wrapText="1"/>
    </xf>
    <xf numFmtId="38" fontId="3" fillId="0" borderId="3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distributed" vertical="center"/>
    </xf>
    <xf numFmtId="0" fontId="10" fillId="0" borderId="0" xfId="0" applyFont="1" applyAlignment="1" applyProtection="1">
      <alignment horizontal="left" vertical="top" textRotation="255"/>
    </xf>
    <xf numFmtId="0" fontId="3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38" fontId="5" fillId="0" borderId="1" xfId="1" applyNumberFormat="1" applyFont="1" applyBorder="1" applyAlignment="1" applyProtection="1">
      <alignment horizontal="right" vertical="center"/>
    </xf>
    <xf numFmtId="0" fontId="5" fillId="0" borderId="0" xfId="0" applyFont="1" applyAlignment="1" applyProtection="1"/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left" vertical="top" textRotation="255"/>
    </xf>
    <xf numFmtId="38" fontId="13" fillId="0" borderId="0" xfId="1" applyFont="1" applyBorder="1" applyAlignment="1" applyProtection="1">
      <alignment horizontal="left" vertical="top" wrapText="1"/>
    </xf>
    <xf numFmtId="176" fontId="13" fillId="0" borderId="0" xfId="1" applyNumberFormat="1" applyFont="1" applyBorder="1" applyAlignment="1" applyProtection="1">
      <alignment horizontal="left" vertical="top" wrapText="1"/>
    </xf>
    <xf numFmtId="38" fontId="13" fillId="0" borderId="0" xfId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textRotation="255"/>
    </xf>
    <xf numFmtId="0" fontId="5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left" vertical="top"/>
    </xf>
    <xf numFmtId="38" fontId="5" fillId="0" borderId="1" xfId="1" applyNumberFormat="1" applyFont="1" applyBorder="1" applyAlignment="1" applyProtection="1">
      <alignment horizontal="right" vertical="center" wrapText="1"/>
    </xf>
    <xf numFmtId="38" fontId="5" fillId="0" borderId="1" xfId="1" applyFont="1" applyBorder="1" applyAlignment="1" applyProtection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/>
    </xf>
    <xf numFmtId="38" fontId="5" fillId="0" borderId="0" xfId="0" applyNumberFormat="1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 textRotation="255"/>
    </xf>
    <xf numFmtId="38" fontId="13" fillId="0" borderId="0" xfId="1" applyFont="1" applyBorder="1" applyAlignment="1" applyProtection="1">
      <alignment horizontal="left" vertical="top"/>
    </xf>
    <xf numFmtId="38" fontId="13" fillId="0" borderId="0" xfId="1" applyNumberFormat="1" applyFont="1" applyBorder="1" applyAlignment="1" applyProtection="1">
      <alignment horizontal="left" vertical="top" wrapText="1"/>
    </xf>
    <xf numFmtId="38" fontId="15" fillId="0" borderId="14" xfId="1" applyFont="1" applyBorder="1" applyAlignment="1" applyProtection="1">
      <alignment vertical="center"/>
    </xf>
    <xf numFmtId="0" fontId="15" fillId="0" borderId="14" xfId="0" applyFont="1" applyBorder="1" applyAlignment="1" applyProtection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top" textRotation="255"/>
    </xf>
    <xf numFmtId="0" fontId="5" fillId="0" borderId="0" xfId="0" applyFont="1" applyAlignment="1" applyProtection="1">
      <alignment horizontal="right" vertical="top"/>
    </xf>
    <xf numFmtId="0" fontId="12" fillId="0" borderId="0" xfId="0" applyFont="1" applyBorder="1" applyAlignment="1">
      <alignment horizontal="left" vertical="top"/>
    </xf>
    <xf numFmtId="38" fontId="5" fillId="0" borderId="0" xfId="1" applyFont="1" applyBorder="1" applyAlignment="1" applyProtection="1">
      <alignment vertical="center"/>
    </xf>
    <xf numFmtId="0" fontId="3" fillId="0" borderId="0" xfId="0" applyFont="1" applyAlignment="1" applyProtection="1">
      <alignment horizontal="right" vertical="top"/>
    </xf>
    <xf numFmtId="38" fontId="5" fillId="0" borderId="4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top"/>
    </xf>
    <xf numFmtId="0" fontId="12" fillId="0" borderId="0" xfId="0" applyFont="1" applyProtection="1">
      <alignment vertical="top" textRotation="255"/>
    </xf>
    <xf numFmtId="178" fontId="5" fillId="0" borderId="0" xfId="0" applyNumberFormat="1" applyFont="1" applyBorder="1" applyAlignment="1" applyProtection="1">
      <alignment horizontal="right" vertical="center"/>
    </xf>
    <xf numFmtId="38" fontId="5" fillId="0" borderId="4" xfId="1" applyFont="1" applyFill="1" applyBorder="1" applyAlignment="1" applyProtection="1">
      <alignment horizontal="center" vertical="center"/>
    </xf>
    <xf numFmtId="38" fontId="17" fillId="0" borderId="2" xfId="1" applyFont="1" applyFill="1" applyBorder="1" applyAlignment="1" applyProtection="1">
      <alignment horizontal="left" vertical="center" indent="1"/>
    </xf>
    <xf numFmtId="0" fontId="5" fillId="0" borderId="0" xfId="0" applyFont="1" applyProtection="1">
      <alignment vertical="top" textRotation="255"/>
    </xf>
    <xf numFmtId="0" fontId="11" fillId="0" borderId="0" xfId="0" applyFont="1" applyProtection="1">
      <alignment vertical="top" textRotation="255"/>
    </xf>
    <xf numFmtId="58" fontId="5" fillId="0" borderId="0" xfId="1" applyNumberFormat="1" applyFont="1" applyBorder="1" applyAlignment="1">
      <alignment horizontal="right" vertical="top" wrapText="1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vertical="top" textRotation="255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16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textRotation="255"/>
    </xf>
    <xf numFmtId="49" fontId="5" fillId="0" borderId="0" xfId="1" applyNumberFormat="1" applyFont="1" applyBorder="1" applyAlignment="1">
      <alignment horizontal="right" vertical="top" wrapText="1"/>
    </xf>
    <xf numFmtId="0" fontId="5" fillId="0" borderId="0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40" fontId="5" fillId="0" borderId="4" xfId="1" applyNumberFormat="1" applyFont="1" applyBorder="1" applyAlignment="1" applyProtection="1">
      <alignment vertical="center"/>
    </xf>
    <xf numFmtId="40" fontId="5" fillId="0" borderId="4" xfId="1" applyNumberFormat="1" applyFont="1" applyBorder="1" applyAlignment="1" applyProtection="1">
      <alignment horizontal="right" vertical="center"/>
    </xf>
    <xf numFmtId="0" fontId="20" fillId="0" borderId="4" xfId="0" applyFont="1" applyFill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40" fontId="5" fillId="0" borderId="0" xfId="1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38" fontId="3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 textRotation="255"/>
    </xf>
    <xf numFmtId="38" fontId="5" fillId="0" borderId="4" xfId="1" applyFont="1" applyBorder="1" applyAlignment="1">
      <alignment horizontal="left" vertical="center" wrapText="1"/>
    </xf>
    <xf numFmtId="0" fontId="6" fillId="0" borderId="21" xfId="0" applyFont="1" applyFill="1" applyBorder="1" applyAlignment="1" applyProtection="1">
      <alignment horizontal="left" vertical="top" wrapText="1"/>
    </xf>
    <xf numFmtId="38" fontId="5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top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8" fontId="5" fillId="0" borderId="2" xfId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horizontal="center" vertical="distributed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/>
    </xf>
    <xf numFmtId="0" fontId="0" fillId="0" borderId="0" xfId="0" applyFill="1" applyProtection="1">
      <alignment vertical="top" textRotation="255"/>
    </xf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Border="1" applyAlignment="1">
      <alignment horizontal="left" vertical="top"/>
    </xf>
    <xf numFmtId="38" fontId="13" fillId="0" borderId="0" xfId="1" applyFont="1" applyFill="1" applyBorder="1" applyAlignment="1">
      <alignment horizontal="left" vertical="top" wrapText="1"/>
    </xf>
    <xf numFmtId="176" fontId="13" fillId="0" borderId="0" xfId="1" applyNumberFormat="1" applyFont="1" applyFill="1" applyBorder="1" applyAlignment="1" applyProtection="1">
      <alignment horizontal="left" vertical="top" wrapText="1"/>
    </xf>
    <xf numFmtId="38" fontId="13" fillId="0" borderId="0" xfId="1" applyFont="1" applyFill="1" applyBorder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top" textRotation="255"/>
    </xf>
    <xf numFmtId="176" fontId="5" fillId="0" borderId="4" xfId="1" applyNumberFormat="1" applyFont="1" applyFill="1" applyBorder="1" applyAlignment="1" applyProtection="1">
      <alignment horizontal="center" vertical="distributed" textRotation="255" wrapText="1" indent="1"/>
    </xf>
    <xf numFmtId="38" fontId="5" fillId="0" borderId="4" xfId="1" applyFont="1" applyFill="1" applyBorder="1" applyAlignment="1" applyProtection="1">
      <alignment horizontal="center" vertical="distributed" textRotation="255" wrapText="1" indent="1"/>
    </xf>
    <xf numFmtId="38" fontId="5" fillId="0" borderId="4" xfId="1" applyFont="1" applyFill="1" applyBorder="1" applyAlignment="1" applyProtection="1">
      <alignment horizontal="center" vertical="distributed" textRotation="255" indent="1"/>
    </xf>
    <xf numFmtId="0" fontId="5" fillId="0" borderId="4" xfId="0" applyFont="1" applyFill="1" applyBorder="1" applyAlignment="1" applyProtection="1">
      <alignment horizontal="center" vertical="distributed" textRotation="255" indent="1"/>
    </xf>
    <xf numFmtId="0" fontId="5" fillId="0" borderId="4" xfId="0" applyFont="1" applyFill="1" applyBorder="1" applyAlignment="1">
      <alignment horizontal="center" vertical="distributed" textRotation="255" indent="1"/>
    </xf>
    <xf numFmtId="38" fontId="5" fillId="0" borderId="2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left" vertical="top"/>
    </xf>
    <xf numFmtId="38" fontId="5" fillId="0" borderId="0" xfId="1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 applyProtection="1">
      <alignment horizontal="right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176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vertical="center"/>
    </xf>
    <xf numFmtId="38" fontId="5" fillId="0" borderId="2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top" textRotation="255"/>
    </xf>
    <xf numFmtId="0" fontId="12" fillId="0" borderId="0" xfId="0" applyFont="1" applyFill="1" applyBorder="1" applyAlignment="1">
      <alignment horizontal="left" vertical="top"/>
    </xf>
    <xf numFmtId="38" fontId="13" fillId="0" borderId="0" xfId="1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horizontal="right" vertical="top"/>
    </xf>
    <xf numFmtId="38" fontId="5" fillId="0" borderId="4" xfId="1" applyFont="1" applyFill="1" applyBorder="1" applyAlignment="1" applyProtection="1">
      <alignment horizontal="center" vertical="center" textRotation="255"/>
    </xf>
    <xf numFmtId="176" fontId="5" fillId="0" borderId="4" xfId="1" applyNumberFormat="1" applyFont="1" applyFill="1" applyBorder="1" applyAlignment="1" applyProtection="1">
      <alignment horizontal="center" vertical="center" textRotation="255" wrapText="1"/>
    </xf>
    <xf numFmtId="38" fontId="3" fillId="0" borderId="2" xfId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3" fillId="0" borderId="0" xfId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horizontal="right" vertical="top"/>
    </xf>
    <xf numFmtId="38" fontId="3" fillId="0" borderId="4" xfId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horizontal="right" vertical="top"/>
    </xf>
    <xf numFmtId="0" fontId="11" fillId="0" borderId="5" xfId="0" applyFont="1" applyFill="1" applyBorder="1" applyProtection="1">
      <alignment vertical="top" textRotation="255"/>
    </xf>
    <xf numFmtId="0" fontId="17" fillId="0" borderId="4" xfId="0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vertical="center"/>
    </xf>
    <xf numFmtId="38" fontId="3" fillId="0" borderId="4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top"/>
    </xf>
    <xf numFmtId="49" fontId="5" fillId="0" borderId="0" xfId="1" applyNumberFormat="1" applyFont="1" applyFill="1" applyBorder="1" applyAlignment="1">
      <alignment horizontal="right" vertical="top"/>
    </xf>
    <xf numFmtId="38" fontId="5" fillId="0" borderId="4" xfId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 applyProtection="1">
      <alignment horizontal="right" vertical="center"/>
    </xf>
    <xf numFmtId="0" fontId="5" fillId="0" borderId="19" xfId="0" applyFont="1" applyFill="1" applyBorder="1" applyAlignment="1" applyProtection="1">
      <alignment horizontal="left" vertical="center" wrapText="1"/>
    </xf>
    <xf numFmtId="38" fontId="17" fillId="0" borderId="3" xfId="1" applyFont="1" applyFill="1" applyBorder="1" applyAlignment="1" applyProtection="1">
      <alignment horizontal="left" vertical="center" indent="1"/>
    </xf>
    <xf numFmtId="0" fontId="17" fillId="0" borderId="2" xfId="0" applyFont="1" applyFill="1" applyBorder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Protection="1">
      <alignment vertical="top" textRotation="255"/>
    </xf>
    <xf numFmtId="0" fontId="0" fillId="0" borderId="0" xfId="0" applyFill="1">
      <alignment vertical="top" textRotation="255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 applyProtection="1">
      <alignment vertical="top"/>
    </xf>
    <xf numFmtId="38" fontId="5" fillId="0" borderId="4" xfId="0" applyNumberFormat="1" applyFont="1" applyFill="1" applyBorder="1" applyAlignment="1" applyProtection="1">
      <alignment vertical="center" wrapText="1"/>
    </xf>
    <xf numFmtId="38" fontId="5" fillId="0" borderId="4" xfId="1" applyFont="1" applyFill="1" applyBorder="1" applyAlignment="1" applyProtection="1">
      <alignment horizontal="right" vertical="center"/>
    </xf>
    <xf numFmtId="38" fontId="7" fillId="0" borderId="4" xfId="1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horizontal="center" vertical="center" textRotation="255" wrapText="1"/>
    </xf>
    <xf numFmtId="0" fontId="5" fillId="0" borderId="0" xfId="0" applyFont="1" applyFill="1" applyAlignment="1" applyProtection="1">
      <alignment horizontal="left" vertical="top"/>
    </xf>
    <xf numFmtId="38" fontId="5" fillId="0" borderId="1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top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Fill="1" applyProtection="1">
      <alignment vertical="top" textRotation="255"/>
    </xf>
    <xf numFmtId="0" fontId="0" fillId="0" borderId="0" xfId="0" applyFont="1" applyProtection="1">
      <alignment vertical="top" textRotation="255"/>
    </xf>
    <xf numFmtId="38" fontId="21" fillId="0" borderId="14" xfId="1" applyFont="1" applyBorder="1" applyAlignment="1" applyProtection="1">
      <alignment vertical="center"/>
    </xf>
    <xf numFmtId="38" fontId="3" fillId="2" borderId="3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5" fillId="2" borderId="2" xfId="1" applyFont="1" applyFill="1" applyBorder="1" applyAlignment="1" applyProtection="1">
      <alignment horizontal="right" vertical="center"/>
    </xf>
    <xf numFmtId="38" fontId="5" fillId="2" borderId="2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38" fontId="5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38" fontId="5" fillId="2" borderId="2" xfId="1" applyFont="1" applyFill="1" applyBorder="1" applyAlignment="1" applyProtection="1">
      <alignment vertical="center"/>
    </xf>
    <xf numFmtId="38" fontId="5" fillId="2" borderId="2" xfId="1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38" fontId="5" fillId="2" borderId="4" xfId="1" applyFont="1" applyFill="1" applyBorder="1" applyAlignment="1" applyProtection="1">
      <alignment vertical="center"/>
    </xf>
    <xf numFmtId="181" fontId="5" fillId="2" borderId="4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Protection="1">
      <alignment vertical="top" textRotation="255"/>
    </xf>
    <xf numFmtId="176" fontId="5" fillId="2" borderId="4" xfId="1" applyNumberFormat="1" applyFont="1" applyFill="1" applyBorder="1" applyAlignment="1" applyProtection="1">
      <alignment horizontal="center" vertical="center" wrapText="1"/>
    </xf>
    <xf numFmtId="38" fontId="5" fillId="2" borderId="4" xfId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49" fontId="15" fillId="0" borderId="14" xfId="0" applyNumberFormat="1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38" fontId="3" fillId="2" borderId="2" xfId="1" applyFont="1" applyFill="1" applyBorder="1" applyAlignment="1" applyProtection="1">
      <alignment vertical="center"/>
    </xf>
    <xf numFmtId="177" fontId="5" fillId="2" borderId="2" xfId="0" applyNumberFormat="1" applyFont="1" applyFill="1" applyBorder="1" applyAlignment="1" applyProtection="1">
      <alignment vertical="center"/>
    </xf>
    <xf numFmtId="38" fontId="3" fillId="2" borderId="3" xfId="1" applyNumberFormat="1" applyFont="1" applyFill="1" applyBorder="1" applyAlignment="1" applyProtection="1">
      <alignment horizontal="right" vertical="center"/>
    </xf>
    <xf numFmtId="38" fontId="5" fillId="2" borderId="2" xfId="1" applyNumberFormat="1" applyFont="1" applyFill="1" applyBorder="1" applyAlignment="1" applyProtection="1">
      <alignment horizontal="right" vertical="center"/>
    </xf>
    <xf numFmtId="38" fontId="3" fillId="2" borderId="2" xfId="1" applyNumberFormat="1" applyFont="1" applyFill="1" applyBorder="1" applyAlignment="1" applyProtection="1">
      <alignment horizontal="right" vertical="center"/>
    </xf>
    <xf numFmtId="38" fontId="3" fillId="2" borderId="1" xfId="1" applyNumberFormat="1" applyFont="1" applyFill="1" applyBorder="1" applyAlignment="1" applyProtection="1">
      <alignment horizontal="right" vertical="center"/>
    </xf>
    <xf numFmtId="181" fontId="3" fillId="2" borderId="2" xfId="0" applyNumberFormat="1" applyFont="1" applyFill="1" applyBorder="1" applyAlignment="1" applyProtection="1">
      <alignment horizontal="right" vertical="center"/>
    </xf>
    <xf numFmtId="38" fontId="5" fillId="2" borderId="1" xfId="1" applyNumberFormat="1" applyFont="1" applyFill="1" applyBorder="1" applyAlignment="1" applyProtection="1">
      <alignment horizontal="right" vertical="center"/>
    </xf>
    <xf numFmtId="38" fontId="3" fillId="2" borderId="3" xfId="1" applyFont="1" applyFill="1" applyBorder="1" applyAlignment="1" applyProtection="1">
      <alignment vertical="center"/>
    </xf>
    <xf numFmtId="38" fontId="3" fillId="2" borderId="1" xfId="1" applyFont="1" applyFill="1" applyBorder="1" applyAlignment="1" applyProtection="1">
      <alignment vertical="center"/>
    </xf>
    <xf numFmtId="38" fontId="5" fillId="2" borderId="1" xfId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38" fontId="3" fillId="2" borderId="1" xfId="0" applyNumberFormat="1" applyFont="1" applyFill="1" applyBorder="1" applyAlignment="1" applyProtection="1">
      <alignment vertical="center"/>
    </xf>
    <xf numFmtId="38" fontId="3" fillId="2" borderId="4" xfId="1" applyFont="1" applyFill="1" applyBorder="1" applyAlignment="1" applyProtection="1">
      <alignment vertical="center"/>
    </xf>
    <xf numFmtId="179" fontId="5" fillId="2" borderId="18" xfId="0" applyNumberFormat="1" applyFont="1" applyFill="1" applyBorder="1" applyAlignment="1" applyProtection="1">
      <alignment horizontal="right" vertical="center"/>
    </xf>
    <xf numFmtId="3" fontId="5" fillId="2" borderId="17" xfId="0" applyNumberFormat="1" applyFont="1" applyFill="1" applyBorder="1" applyAlignment="1" applyProtection="1">
      <alignment horizontal="right" vertical="center"/>
    </xf>
    <xf numFmtId="3" fontId="5" fillId="2" borderId="6" xfId="0" applyNumberFormat="1" applyFont="1" applyFill="1" applyBorder="1" applyAlignment="1" applyProtection="1">
      <alignment horizontal="right" vertical="center"/>
    </xf>
    <xf numFmtId="179" fontId="5" fillId="2" borderId="7" xfId="0" applyNumberFormat="1" applyFont="1" applyFill="1" applyBorder="1" applyAlignment="1" applyProtection="1">
      <alignment horizontal="right" vertical="center"/>
    </xf>
    <xf numFmtId="182" fontId="3" fillId="2" borderId="9" xfId="1" applyNumberFormat="1" applyFont="1" applyFill="1" applyBorder="1" applyAlignment="1" applyProtection="1">
      <alignment horizontal="center" vertical="center"/>
    </xf>
    <xf numFmtId="38" fontId="3" fillId="2" borderId="7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38" fontId="21" fillId="0" borderId="14" xfId="1" applyFont="1" applyFill="1" applyBorder="1" applyAlignment="1" applyProtection="1">
      <alignment vertical="center"/>
    </xf>
    <xf numFmtId="38" fontId="15" fillId="0" borderId="14" xfId="1" applyFont="1" applyFill="1" applyBorder="1" applyAlignment="1" applyProtection="1">
      <alignment vertical="center"/>
    </xf>
    <xf numFmtId="38" fontId="3" fillId="2" borderId="2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 wrapText="1"/>
    </xf>
    <xf numFmtId="0" fontId="0" fillId="2" borderId="0" xfId="0" applyFill="1" applyProtection="1">
      <alignment vertical="top" textRotation="255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top" textRotation="255"/>
    </xf>
    <xf numFmtId="0" fontId="5" fillId="2" borderId="0" xfId="0" applyFont="1" applyFill="1" applyAlignment="1" applyProtection="1">
      <alignment horizontal="right" vertical="top"/>
    </xf>
    <xf numFmtId="0" fontId="5" fillId="2" borderId="5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distributed" vertical="center" wrapText="1"/>
    </xf>
    <xf numFmtId="0" fontId="5" fillId="2" borderId="2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2" applyFont="1" applyAlignment="1">
      <alignment vertical="center"/>
    </xf>
    <xf numFmtId="0" fontId="23" fillId="0" borderId="0" xfId="0" applyFont="1" applyAlignment="1">
      <alignment vertical="top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vertical="top"/>
    </xf>
    <xf numFmtId="38" fontId="3" fillId="2" borderId="4" xfId="1" applyFont="1" applyFill="1" applyBorder="1" applyAlignment="1" applyProtection="1">
      <alignment vertical="center" shrinkToFit="1"/>
    </xf>
    <xf numFmtId="38" fontId="5" fillId="2" borderId="1" xfId="1" applyFont="1" applyFill="1" applyBorder="1" applyAlignment="1">
      <alignment vertical="center"/>
    </xf>
    <xf numFmtId="38" fontId="5" fillId="2" borderId="1" xfId="1" applyNumberFormat="1" applyFont="1" applyFill="1" applyBorder="1" applyAlignment="1">
      <alignment vertical="center"/>
    </xf>
    <xf numFmtId="181" fontId="5" fillId="2" borderId="2" xfId="1" applyNumberFormat="1" applyFont="1" applyFill="1" applyBorder="1" applyAlignment="1" applyProtection="1">
      <alignment horizontal="right" vertical="center"/>
    </xf>
    <xf numFmtId="38" fontId="5" fillId="2" borderId="2" xfId="1" applyNumberFormat="1" applyFont="1" applyFill="1" applyBorder="1" applyAlignment="1">
      <alignment vertical="center"/>
    </xf>
    <xf numFmtId="181" fontId="5" fillId="2" borderId="1" xfId="1" applyNumberFormat="1" applyFont="1" applyFill="1" applyBorder="1" applyAlignment="1" applyProtection="1">
      <alignment horizontal="right" vertical="center"/>
    </xf>
    <xf numFmtId="38" fontId="21" fillId="2" borderId="14" xfId="1" applyFont="1" applyFill="1" applyBorder="1" applyAlignment="1" applyProtection="1">
      <alignment vertical="center"/>
    </xf>
    <xf numFmtId="38" fontId="15" fillId="2" borderId="14" xfId="1" applyFont="1" applyFill="1" applyBorder="1" applyAlignment="1" applyProtection="1">
      <alignment vertical="center"/>
    </xf>
    <xf numFmtId="38" fontId="5" fillId="2" borderId="1" xfId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38" fontId="5" fillId="2" borderId="12" xfId="1" applyFont="1" applyFill="1" applyBorder="1" applyAlignment="1" applyProtection="1">
      <alignment horizontal="right" vertical="center"/>
    </xf>
    <xf numFmtId="38" fontId="5" fillId="2" borderId="12" xfId="1" applyNumberFormat="1" applyFont="1" applyFill="1" applyBorder="1" applyAlignment="1" applyProtection="1">
      <alignment horizontal="right" vertical="center"/>
    </xf>
    <xf numFmtId="38" fontId="5" fillId="2" borderId="17" xfId="1" applyFont="1" applyFill="1" applyBorder="1" applyAlignment="1" applyProtection="1">
      <alignment horizontal="right" vertical="center"/>
    </xf>
    <xf numFmtId="38" fontId="5" fillId="2" borderId="17" xfId="1" applyNumberFormat="1" applyFont="1" applyFill="1" applyBorder="1" applyAlignment="1" applyProtection="1">
      <alignment horizontal="right" vertical="center"/>
    </xf>
    <xf numFmtId="0" fontId="5" fillId="2" borderId="17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0" fontId="5" fillId="2" borderId="0" xfId="0" applyFont="1" applyFill="1" applyAlignment="1" applyProtection="1">
      <alignment horizontal="right"/>
    </xf>
    <xf numFmtId="38" fontId="5" fillId="2" borderId="1" xfId="1" applyNumberFormat="1" applyFont="1" applyFill="1" applyBorder="1" applyAlignment="1" applyProtection="1">
      <alignment vertical="center"/>
    </xf>
    <xf numFmtId="38" fontId="5" fillId="2" borderId="4" xfId="1" applyFont="1" applyFill="1" applyBorder="1" applyAlignment="1" applyProtection="1">
      <alignment vertical="center" shrinkToFit="1"/>
    </xf>
    <xf numFmtId="38" fontId="5" fillId="2" borderId="4" xfId="1" applyFont="1" applyFill="1" applyBorder="1" applyAlignment="1" applyProtection="1">
      <alignment horizontal="right" vertical="center"/>
    </xf>
    <xf numFmtId="0" fontId="5" fillId="2" borderId="1" xfId="0" applyFont="1" applyFill="1" applyBorder="1" applyAlignment="1">
      <alignment vertical="center"/>
    </xf>
    <xf numFmtId="177" fontId="5" fillId="2" borderId="1" xfId="0" applyNumberFormat="1" applyFont="1" applyFill="1" applyBorder="1" applyAlignment="1" applyProtection="1">
      <alignment vertical="center"/>
    </xf>
    <xf numFmtId="38" fontId="5" fillId="2" borderId="4" xfId="1" applyFont="1" applyFill="1" applyBorder="1" applyAlignment="1">
      <alignment vertical="center" wrapText="1"/>
    </xf>
    <xf numFmtId="0" fontId="8" fillId="0" borderId="10" xfId="0" applyFont="1" applyFill="1" applyBorder="1" applyAlignment="1" applyProtection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textRotation="255" wrapText="1"/>
    </xf>
    <xf numFmtId="38" fontId="5" fillId="0" borderId="0" xfId="1" applyFont="1" applyBorder="1" applyAlignment="1" applyProtection="1">
      <alignment vertical="center"/>
    </xf>
    <xf numFmtId="38" fontId="1" fillId="0" borderId="0" xfId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vertical="top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 textRotation="255" wrapText="1"/>
    </xf>
    <xf numFmtId="0" fontId="5" fillId="0" borderId="1" xfId="0" applyFont="1" applyFill="1" applyBorder="1" applyAlignment="1" applyProtection="1">
      <alignment vertical="center" textRotation="255"/>
    </xf>
    <xf numFmtId="0" fontId="5" fillId="0" borderId="11" xfId="0" applyFont="1" applyFill="1" applyBorder="1" applyAlignment="1" applyProtection="1">
      <alignment horizontal="left"/>
    </xf>
    <xf numFmtId="0" fontId="8" fillId="0" borderId="11" xfId="0" applyFont="1" applyFill="1" applyBorder="1" applyAlignment="1">
      <alignment vertical="top" textRotation="255"/>
    </xf>
    <xf numFmtId="38" fontId="5" fillId="0" borderId="6" xfId="1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3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>
      <alignment horizontal="left" vertical="top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vertical="top" textRotation="255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/>
    </xf>
    <xf numFmtId="38" fontId="3" fillId="0" borderId="3" xfId="1" applyFont="1" applyFill="1" applyBorder="1" applyAlignment="1" applyProtection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176" fontId="5" fillId="0" borderId="3" xfId="1" applyNumberFormat="1" applyFont="1" applyFill="1" applyBorder="1" applyAlignment="1" applyProtection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 applyProtection="1">
      <alignment horizontal="center" vertical="center" textRotation="255" wrapText="1"/>
    </xf>
    <xf numFmtId="0" fontId="0" fillId="0" borderId="1" xfId="0" applyFill="1" applyBorder="1" applyAlignment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5" xfId="0" applyFont="1" applyFill="1" applyBorder="1" applyAlignment="1" applyProtection="1">
      <alignment vertical="top" textRotation="255"/>
    </xf>
    <xf numFmtId="0" fontId="5" fillId="0" borderId="5" xfId="0" applyFont="1" applyFill="1" applyBorder="1" applyAlignment="1">
      <alignment vertical="top" textRotation="255"/>
    </xf>
    <xf numFmtId="0" fontId="5" fillId="0" borderId="6" xfId="0" applyFont="1" applyFill="1" applyBorder="1" applyAlignment="1" applyProtection="1">
      <alignment horizontal="center" vertical="center"/>
    </xf>
    <xf numFmtId="38" fontId="5" fillId="2" borderId="0" xfId="1" applyFont="1" applyFill="1" applyBorder="1" applyAlignment="1" applyProtection="1">
      <alignment vertical="center"/>
    </xf>
    <xf numFmtId="38" fontId="1" fillId="2" borderId="0" xfId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textRotation="255"/>
    </xf>
    <xf numFmtId="38" fontId="5" fillId="2" borderId="6" xfId="1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top" textRotation="255"/>
    </xf>
    <xf numFmtId="0" fontId="0" fillId="0" borderId="1" xfId="0" applyFont="1" applyFill="1" applyBorder="1" applyAlignment="1">
      <alignment vertical="top" textRotation="255"/>
    </xf>
    <xf numFmtId="0" fontId="3" fillId="0" borderId="4" xfId="0" applyFont="1" applyFill="1" applyBorder="1" applyAlignment="1" applyProtection="1">
      <alignment horizontal="center" vertical="center"/>
    </xf>
    <xf numFmtId="38" fontId="3" fillId="2" borderId="6" xfId="1" applyFont="1" applyFill="1" applyBorder="1" applyAlignment="1" applyProtection="1">
      <alignment horizontal="right" vertical="center"/>
    </xf>
    <xf numFmtId="38" fontId="3" fillId="2" borderId="9" xfId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top"/>
    </xf>
    <xf numFmtId="0" fontId="5" fillId="2" borderId="20" xfId="0" applyFont="1" applyFill="1" applyBorder="1" applyAlignment="1" applyProtection="1">
      <alignment vertical="top"/>
    </xf>
    <xf numFmtId="0" fontId="5" fillId="2" borderId="8" xfId="0" applyFont="1" applyFill="1" applyBorder="1" applyAlignment="1" applyProtection="1">
      <alignment vertical="top"/>
    </xf>
    <xf numFmtId="38" fontId="5" fillId="0" borderId="3" xfId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 applyProtection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6" xfId="1" applyFont="1" applyBorder="1" applyAlignment="1">
      <alignment vertical="center" wrapText="1"/>
    </xf>
    <xf numFmtId="0" fontId="0" fillId="0" borderId="7" xfId="0" applyBorder="1" applyAlignment="1">
      <alignment vertical="top" textRotation="255"/>
    </xf>
    <xf numFmtId="49" fontId="5" fillId="0" borderId="6" xfId="1" applyNumberFormat="1" applyFont="1" applyBorder="1" applyAlignment="1">
      <alignment horizontal="left" vertical="center" wrapText="1"/>
    </xf>
    <xf numFmtId="49" fontId="0" fillId="0" borderId="7" xfId="0" applyNumberFormat="1" applyBorder="1" applyAlignment="1">
      <alignment vertical="top" textRotation="255"/>
    </xf>
    <xf numFmtId="0" fontId="0" fillId="0" borderId="10" xfId="0" applyFill="1" applyBorder="1" applyAlignment="1" applyProtection="1">
      <alignment vertical="top"/>
    </xf>
    <xf numFmtId="0" fontId="0" fillId="0" borderId="8" xfId="0" applyFill="1" applyBorder="1" applyAlignment="1">
      <alignment vertical="top"/>
    </xf>
    <xf numFmtId="49" fontId="5" fillId="0" borderId="21" xfId="0" applyNumberFormat="1" applyFont="1" applyFill="1" applyBorder="1" applyAlignment="1" applyProtection="1">
      <alignment horizontal="right" vertical="top"/>
    </xf>
    <xf numFmtId="0" fontId="0" fillId="0" borderId="10" xfId="0" applyFill="1" applyBorder="1" applyAlignment="1" applyProtection="1">
      <alignment horizontal="center" vertical="top"/>
    </xf>
    <xf numFmtId="0" fontId="0" fillId="0" borderId="8" xfId="0" applyFill="1" applyBorder="1" applyAlignment="1" applyProtection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top" textRotation="255"/>
    </xf>
    <xf numFmtId="58" fontId="5" fillId="0" borderId="6" xfId="1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top" textRotation="255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5" fillId="0" borderId="3" xfId="0" applyNumberFormat="1" applyFont="1" applyFill="1" applyBorder="1" applyAlignment="1" applyProtection="1">
      <alignment horizontal="left" vertical="center" wrapText="1"/>
    </xf>
    <xf numFmtId="38" fontId="5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top"/>
    </xf>
    <xf numFmtId="38" fontId="3" fillId="0" borderId="6" xfId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38" fontId="5" fillId="0" borderId="3" xfId="0" applyNumberFormat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textRotation="255" wrapText="1"/>
    </xf>
    <xf numFmtId="0" fontId="5" fillId="0" borderId="1" xfId="0" applyFont="1" applyFill="1" applyBorder="1" applyAlignment="1" applyProtection="1">
      <alignment horizontal="center" vertical="center" textRotation="255" wrapText="1"/>
    </xf>
    <xf numFmtId="0" fontId="5" fillId="0" borderId="12" xfId="0" applyFont="1" applyFill="1" applyBorder="1" applyAlignment="1" applyProtection="1">
      <alignment horizontal="center" vertical="center" textRotation="255" wrapText="1"/>
    </xf>
    <xf numFmtId="0" fontId="5" fillId="0" borderId="17" xfId="0" applyFont="1" applyFill="1" applyBorder="1" applyAlignment="1" applyProtection="1">
      <alignment horizontal="center" vertical="center" textRotation="255" wrapText="1"/>
    </xf>
    <xf numFmtId="0" fontId="5" fillId="0" borderId="16" xfId="0" applyFont="1" applyFill="1" applyBorder="1" applyAlignment="1" applyProtection="1">
      <alignment horizontal="center" vertical="center" textRotation="255" wrapText="1"/>
    </xf>
    <xf numFmtId="38" fontId="7" fillId="0" borderId="6" xfId="1" applyFont="1" applyFill="1" applyBorder="1" applyAlignment="1" applyProtection="1">
      <alignment horizontal="center" vertical="center" wrapText="1"/>
    </xf>
    <xf numFmtId="38" fontId="7" fillId="0" borderId="7" xfId="1" applyFont="1" applyFill="1" applyBorder="1" applyAlignment="1" applyProtection="1">
      <alignment horizontal="center" vertical="center" wrapText="1"/>
    </xf>
    <xf numFmtId="0" fontId="22" fillId="0" borderId="0" xfId="2" applyAlignment="1">
      <alignment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47495605128281"/>
          <c:y val="0.10465541907769969"/>
          <c:w val="0.77059481541539221"/>
          <c:h val="0.72803769793182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小学校児童数グラフ!$J$4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662816546176849E-4"/>
                  <c:y val="1.13065782827866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51-4DA3-86D1-AA8064BD256F}"/>
                </c:ext>
              </c:extLst>
            </c:dLbl>
            <c:dLbl>
              <c:idx val="1"/>
              <c:layout>
                <c:manualLayout>
                  <c:x val="-5.0091731559271356E-4"/>
                  <c:y val="1.2442187897174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51-4DA3-86D1-AA8064BD256F}"/>
                </c:ext>
              </c:extLst>
            </c:dLbl>
            <c:dLbl>
              <c:idx val="2"/>
              <c:layout>
                <c:manualLayout>
                  <c:x val="-1.1681185235780601E-3"/>
                  <c:y val="1.05784299253883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51-4DA3-86D1-AA8064BD256F}"/>
                </c:ext>
              </c:extLst>
            </c:dLbl>
            <c:dLbl>
              <c:idx val="3"/>
              <c:layout>
                <c:manualLayout>
                  <c:x val="-1.8356640046325392E-3"/>
                  <c:y val="9.6682444786405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51-4DA3-86D1-AA8064BD256F}"/>
                </c:ext>
              </c:extLst>
            </c:dLbl>
            <c:dLbl>
              <c:idx val="4"/>
              <c:layout>
                <c:manualLayout>
                  <c:x val="-1.2393830488891858E-3"/>
                  <c:y val="5.8025501226863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51-4DA3-86D1-AA8064BD256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小学校児童数グラフ!$K$3:$O$3</c:f>
              <c:strCache>
                <c:ptCount val="5"/>
                <c:pt idx="0">
                  <c:v>平30</c:v>
                </c:pt>
                <c:pt idx="1">
                  <c:v>令１</c:v>
                </c:pt>
                <c:pt idx="2">
                  <c:v>２</c:v>
                </c:pt>
                <c:pt idx="3">
                  <c:v>３</c:v>
                </c:pt>
                <c:pt idx="4">
                  <c:v>４</c:v>
                </c:pt>
              </c:strCache>
            </c:strRef>
          </c:cat>
          <c:val>
            <c:numRef>
              <c:f>小学校児童数グラフ!$K$4:$O$4</c:f>
              <c:numCache>
                <c:formatCode>#,##0_);[Red]\(#,##0\)</c:formatCode>
                <c:ptCount val="5"/>
                <c:pt idx="0">
                  <c:v>2825</c:v>
                </c:pt>
                <c:pt idx="1">
                  <c:v>2837</c:v>
                </c:pt>
                <c:pt idx="2">
                  <c:v>2841</c:v>
                </c:pt>
                <c:pt idx="3">
                  <c:v>2791</c:v>
                </c:pt>
                <c:pt idx="4">
                  <c:v>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51-4DA3-86D1-AA8064BD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450069360"/>
        <c:axId val="450070144"/>
      </c:barChart>
      <c:catAx>
        <c:axId val="450069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070144"/>
        <c:crossesAt val="2000"/>
        <c:auto val="1"/>
        <c:lblAlgn val="ctr"/>
        <c:lblOffset val="100"/>
        <c:tickLblSkip val="1"/>
        <c:tickMarkSkip val="1"/>
        <c:noMultiLvlLbl val="0"/>
      </c:catAx>
      <c:valAx>
        <c:axId val="450070144"/>
        <c:scaling>
          <c:orientation val="minMax"/>
          <c:max val="3000"/>
          <c:min val="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069360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89837893826241"/>
          <c:y val="0.10111600985600602"/>
          <c:w val="0.76648782541679694"/>
          <c:h val="0.73419015851970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中学校生徒数グラフ!$J$10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2321018595304136E-3"/>
                  <c:y val="1.1189843290135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35-4285-948B-0A41ACC8AAF8}"/>
                </c:ext>
              </c:extLst>
            </c:dLbl>
            <c:dLbl>
              <c:idx val="1"/>
              <c:layout>
                <c:manualLayout>
                  <c:x val="2.4746839588428299E-3"/>
                  <c:y val="1.2032369443836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35-4285-948B-0A41ACC8AAF8}"/>
                </c:ext>
              </c:extLst>
            </c:dLbl>
            <c:dLbl>
              <c:idx val="2"/>
              <c:layout>
                <c:manualLayout>
                  <c:x val="4.5744053013198913E-4"/>
                  <c:y val="1.13775279780331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35-4285-948B-0A41ACC8AAF8}"/>
                </c:ext>
              </c:extLst>
            </c:dLbl>
            <c:dLbl>
              <c:idx val="3"/>
              <c:layout>
                <c:manualLayout>
                  <c:x val="1.8020384520350285E-3"/>
                  <c:y val="1.56577435003331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35-4285-948B-0A41ACC8AAF8}"/>
                </c:ext>
              </c:extLst>
            </c:dLbl>
            <c:dLbl>
              <c:idx val="4"/>
              <c:layout>
                <c:manualLayout>
                  <c:x val="-3.5766997814335286E-3"/>
                  <c:y val="8.2681726498201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35-4285-948B-0A41ACC8AAF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中学校生徒数グラフ!$K$9:$O$9</c:f>
              <c:strCache>
                <c:ptCount val="5"/>
                <c:pt idx="0">
                  <c:v>平30</c:v>
                </c:pt>
                <c:pt idx="1">
                  <c:v>令１</c:v>
                </c:pt>
                <c:pt idx="2">
                  <c:v>２</c:v>
                </c:pt>
                <c:pt idx="3">
                  <c:v>３</c:v>
                </c:pt>
                <c:pt idx="4">
                  <c:v>４</c:v>
                </c:pt>
              </c:strCache>
            </c:strRef>
          </c:cat>
          <c:val>
            <c:numRef>
              <c:f>中学校生徒数グラフ!$K$10:$O$10</c:f>
              <c:numCache>
                <c:formatCode>#,##0_);[Red]\(#,##0\)</c:formatCode>
                <c:ptCount val="5"/>
                <c:pt idx="0">
                  <c:v>1456</c:v>
                </c:pt>
                <c:pt idx="1">
                  <c:v>1420</c:v>
                </c:pt>
                <c:pt idx="2">
                  <c:v>1380</c:v>
                </c:pt>
                <c:pt idx="3">
                  <c:v>1428</c:v>
                </c:pt>
                <c:pt idx="4">
                  <c:v>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35-4285-948B-0A41ACC8AA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450074848"/>
        <c:axId val="450075632"/>
      </c:barChart>
      <c:catAx>
        <c:axId val="45007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075632"/>
        <c:crossesAt val="1000"/>
        <c:auto val="1"/>
        <c:lblAlgn val="ctr"/>
        <c:lblOffset val="100"/>
        <c:tickLblSkip val="1"/>
        <c:tickMarkSkip val="1"/>
        <c:noMultiLvlLbl val="0"/>
      </c:catAx>
      <c:valAx>
        <c:axId val="450075632"/>
        <c:scaling>
          <c:orientation val="minMax"/>
          <c:max val="2000"/>
          <c:min val="1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0074848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247650</xdr:rowOff>
    </xdr:from>
    <xdr:to>
      <xdr:col>0</xdr:col>
      <xdr:colOff>419100</xdr:colOff>
      <xdr:row>3</xdr:row>
      <xdr:rowOff>142875</xdr:rowOff>
    </xdr:to>
    <xdr:sp macro="" textlink="">
      <xdr:nvSpPr>
        <xdr:cNvPr id="20" name="Text Box 104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525" y="857250"/>
          <a:ext cx="2095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0</xdr:col>
      <xdr:colOff>438150</xdr:colOff>
      <xdr:row>2</xdr:row>
      <xdr:rowOff>9525</xdr:rowOff>
    </xdr:from>
    <xdr:to>
      <xdr:col>1</xdr:col>
      <xdr:colOff>209550</xdr:colOff>
      <xdr:row>2</xdr:row>
      <xdr:rowOff>228600</xdr:rowOff>
    </xdr:to>
    <xdr:sp macro="" textlink="">
      <xdr:nvSpPr>
        <xdr:cNvPr id="21" name="Text Box 104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38150" y="676275"/>
          <a:ext cx="4095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2</xdr:row>
      <xdr:rowOff>9525</xdr:rowOff>
    </xdr:from>
    <xdr:to>
      <xdr:col>1</xdr:col>
      <xdr:colOff>82550</xdr:colOff>
      <xdr:row>3</xdr:row>
      <xdr:rowOff>76200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04F88BE5-10DB-4533-921D-DA7815664935}"/>
            </a:ext>
          </a:extLst>
        </xdr:cNvPr>
        <xdr:cNvSpPr txBox="1">
          <a:spLocks noChangeArrowheads="1"/>
        </xdr:cNvSpPr>
      </xdr:nvSpPr>
      <xdr:spPr bwMode="auto">
        <a:xfrm>
          <a:off x="3549650" y="1838325"/>
          <a:ext cx="3429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15875</xdr:rowOff>
    </xdr:from>
    <xdr:to>
      <xdr:col>0</xdr:col>
      <xdr:colOff>342900</xdr:colOff>
      <xdr:row>3</xdr:row>
      <xdr:rowOff>158750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A03E48DC-8E4B-48D0-851C-D974EF617E70}"/>
            </a:ext>
          </a:extLst>
        </xdr:cNvPr>
        <xdr:cNvSpPr txBox="1">
          <a:spLocks noChangeArrowheads="1"/>
        </xdr:cNvSpPr>
      </xdr:nvSpPr>
      <xdr:spPr bwMode="auto">
        <a:xfrm>
          <a:off x="3286125" y="2016125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524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19050</xdr:rowOff>
    </xdr:from>
    <xdr:to>
      <xdr:col>1</xdr:col>
      <xdr:colOff>85725</xdr:colOff>
      <xdr:row>4</xdr:row>
      <xdr:rowOff>0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8100" y="53340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195261</xdr:colOff>
      <xdr:row>1</xdr:row>
      <xdr:rowOff>147635</xdr:rowOff>
    </xdr:from>
    <xdr:to>
      <xdr:col>1</xdr:col>
      <xdr:colOff>61911</xdr:colOff>
      <xdr:row>2</xdr:row>
      <xdr:rowOff>166685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F1210C94-C727-461E-A9A8-F0BB33A7380C}"/>
            </a:ext>
          </a:extLst>
        </xdr:cNvPr>
        <xdr:cNvSpPr txBox="1">
          <a:spLocks noChangeArrowheads="1"/>
        </xdr:cNvSpPr>
      </xdr:nvSpPr>
      <xdr:spPr bwMode="auto">
        <a:xfrm>
          <a:off x="3452811" y="342423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180973</xdr:rowOff>
    </xdr:from>
    <xdr:to>
      <xdr:col>0</xdr:col>
      <xdr:colOff>300037</xdr:colOff>
      <xdr:row>3</xdr:row>
      <xdr:rowOff>0</xdr:rowOff>
    </xdr:to>
    <xdr:sp macro="" textlink="">
      <xdr:nvSpPr>
        <xdr:cNvPr id="5" name="Text Box 28">
          <a:extLst>
            <a:ext uri="{FF2B5EF4-FFF2-40B4-BE49-F238E27FC236}">
              <a16:creationId xmlns:a16="http://schemas.microsoft.com/office/drawing/2014/main" id="{8EE96AD8-80CC-496B-A91C-7CD764E92430}"/>
            </a:ext>
          </a:extLst>
        </xdr:cNvPr>
        <xdr:cNvSpPr txBox="1">
          <a:spLocks noChangeArrowheads="1"/>
        </xdr:cNvSpPr>
      </xdr:nvSpPr>
      <xdr:spPr bwMode="auto">
        <a:xfrm>
          <a:off x="3252787" y="3609973"/>
          <a:ext cx="304800" cy="15240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2</xdr:row>
      <xdr:rowOff>1191</xdr:rowOff>
    </xdr:from>
    <xdr:to>
      <xdr:col>1</xdr:col>
      <xdr:colOff>140494</xdr:colOff>
      <xdr:row>3</xdr:row>
      <xdr:rowOff>67866</xdr:rowOff>
    </xdr:to>
    <xdr:sp macro="" textlink="">
      <xdr:nvSpPr>
        <xdr:cNvPr id="2" name="Text Box 30">
          <a:extLst>
            <a:ext uri="{FF2B5EF4-FFF2-40B4-BE49-F238E27FC236}">
              <a16:creationId xmlns:a16="http://schemas.microsoft.com/office/drawing/2014/main" id="{F9199A60-0586-4BFB-A8B1-F0EED58E173A}"/>
            </a:ext>
          </a:extLst>
        </xdr:cNvPr>
        <xdr:cNvSpPr txBox="1">
          <a:spLocks noChangeArrowheads="1"/>
        </xdr:cNvSpPr>
      </xdr:nvSpPr>
      <xdr:spPr bwMode="auto">
        <a:xfrm>
          <a:off x="3493294" y="2239566"/>
          <a:ext cx="381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4763</xdr:rowOff>
    </xdr:from>
    <xdr:to>
      <xdr:col>0</xdr:col>
      <xdr:colOff>323850</xdr:colOff>
      <xdr:row>3</xdr:row>
      <xdr:rowOff>148828</xdr:rowOff>
    </xdr:to>
    <xdr:sp macro="" textlink="">
      <xdr:nvSpPr>
        <xdr:cNvPr id="3" name="Text Box 31">
          <a:extLst>
            <a:ext uri="{FF2B5EF4-FFF2-40B4-BE49-F238E27FC236}">
              <a16:creationId xmlns:a16="http://schemas.microsoft.com/office/drawing/2014/main" id="{AFEBEF87-856F-4ED9-942A-A9A99DE956DB}"/>
            </a:ext>
          </a:extLst>
        </xdr:cNvPr>
        <xdr:cNvSpPr txBox="1">
          <a:spLocks noChangeArrowheads="1"/>
        </xdr:cNvSpPr>
      </xdr:nvSpPr>
      <xdr:spPr bwMode="auto">
        <a:xfrm>
          <a:off x="3276600" y="2405063"/>
          <a:ext cx="314325" cy="1440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332628</xdr:colOff>
      <xdr:row>2</xdr:row>
      <xdr:rowOff>4511</xdr:rowOff>
    </xdr:from>
    <xdr:to>
      <xdr:col>1</xdr:col>
      <xdr:colOff>77390</xdr:colOff>
      <xdr:row>2</xdr:row>
      <xdr:rowOff>166436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 bwMode="auto">
        <a:xfrm>
          <a:off x="332628" y="504574"/>
          <a:ext cx="399606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2</xdr:row>
      <xdr:rowOff>166686</xdr:rowOff>
    </xdr:from>
    <xdr:to>
      <xdr:col>0</xdr:col>
      <xdr:colOff>352425</xdr:colOff>
      <xdr:row>3</xdr:row>
      <xdr:rowOff>23811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 bwMode="auto">
        <a:xfrm>
          <a:off x="28575" y="528636"/>
          <a:ext cx="323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名称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720643</xdr:colOff>
      <xdr:row>2</xdr:row>
      <xdr:rowOff>1503</xdr:rowOff>
    </xdr:from>
    <xdr:to>
      <xdr:col>1</xdr:col>
      <xdr:colOff>0</xdr:colOff>
      <xdr:row>3</xdr:row>
      <xdr:rowOff>10026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 txBox="1">
          <a:spLocks noChangeArrowheads="1"/>
        </xdr:cNvSpPr>
      </xdr:nvSpPr>
      <xdr:spPr bwMode="auto">
        <a:xfrm>
          <a:off x="720643" y="532898"/>
          <a:ext cx="487528" cy="25416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9525</xdr:colOff>
      <xdr:row>2</xdr:row>
      <xdr:rowOff>100011</xdr:rowOff>
    </xdr:from>
    <xdr:to>
      <xdr:col>0</xdr:col>
      <xdr:colOff>333375</xdr:colOff>
      <xdr:row>3</xdr:row>
      <xdr:rowOff>23811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9525" y="3214686"/>
          <a:ext cx="323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名称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7407</xdr:rowOff>
    </xdr:from>
    <xdr:to>
      <xdr:col>0</xdr:col>
      <xdr:colOff>371475</xdr:colOff>
      <xdr:row>4</xdr:row>
      <xdr:rowOff>74082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6137A056-F57B-4DAE-88D9-41B7AB3ECA41}"/>
            </a:ext>
          </a:extLst>
        </xdr:cNvPr>
        <xdr:cNvSpPr txBox="1">
          <a:spLocks noChangeArrowheads="1"/>
        </xdr:cNvSpPr>
      </xdr:nvSpPr>
      <xdr:spPr bwMode="auto">
        <a:xfrm>
          <a:off x="3295650" y="2074332"/>
          <a:ext cx="3429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402773</xdr:colOff>
      <xdr:row>2</xdr:row>
      <xdr:rowOff>19050</xdr:rowOff>
    </xdr:from>
    <xdr:to>
      <xdr:col>1</xdr:col>
      <xdr:colOff>0</xdr:colOff>
      <xdr:row>3</xdr:row>
      <xdr:rowOff>66675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516F634D-CC21-4754-9731-E3DA25E8E6DC}"/>
            </a:ext>
          </a:extLst>
        </xdr:cNvPr>
        <xdr:cNvSpPr txBox="1">
          <a:spLocks noChangeArrowheads="1"/>
        </xdr:cNvSpPr>
      </xdr:nvSpPr>
      <xdr:spPr bwMode="auto">
        <a:xfrm>
          <a:off x="3669848" y="1914525"/>
          <a:ext cx="244927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885824</xdr:colOff>
      <xdr:row>2</xdr:row>
      <xdr:rowOff>0</xdr:rowOff>
    </xdr:from>
    <xdr:to>
      <xdr:col>2</xdr:col>
      <xdr:colOff>247649</xdr:colOff>
      <xdr:row>2</xdr:row>
      <xdr:rowOff>257175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1142999" y="361950"/>
          <a:ext cx="4953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19050</xdr:colOff>
      <xdr:row>2</xdr:row>
      <xdr:rowOff>114299</xdr:rowOff>
    </xdr:from>
    <xdr:to>
      <xdr:col>1</xdr:col>
      <xdr:colOff>361950</xdr:colOff>
      <xdr:row>3</xdr:row>
      <xdr:rowOff>57149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276225" y="476249"/>
          <a:ext cx="3429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28575</xdr:rowOff>
    </xdr:from>
    <xdr:to>
      <xdr:col>1</xdr:col>
      <xdr:colOff>242887</xdr:colOff>
      <xdr:row>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304800" y="390525"/>
          <a:ext cx="45243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区分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28576</xdr:colOff>
      <xdr:row>3</xdr:row>
      <xdr:rowOff>142881</xdr:rowOff>
    </xdr:from>
    <xdr:to>
      <xdr:col>0</xdr:col>
      <xdr:colOff>481013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8576" y="666756"/>
          <a:ext cx="452437" cy="257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年度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4760</xdr:rowOff>
    </xdr:from>
    <xdr:to>
      <xdr:col>0</xdr:col>
      <xdr:colOff>304800</xdr:colOff>
      <xdr:row>3</xdr:row>
      <xdr:rowOff>157160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SpPr txBox="1">
          <a:spLocks noChangeArrowheads="1"/>
        </xdr:cNvSpPr>
      </xdr:nvSpPr>
      <xdr:spPr bwMode="auto">
        <a:xfrm>
          <a:off x="19050" y="376235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290510</xdr:colOff>
      <xdr:row>2</xdr:row>
      <xdr:rowOff>14287</xdr:rowOff>
    </xdr:from>
    <xdr:to>
      <xdr:col>1</xdr:col>
      <xdr:colOff>157160</xdr:colOff>
      <xdr:row>3</xdr:row>
      <xdr:rowOff>61912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SpPr txBox="1">
          <a:spLocks noChangeArrowheads="1"/>
        </xdr:cNvSpPr>
      </xdr:nvSpPr>
      <xdr:spPr bwMode="auto">
        <a:xfrm>
          <a:off x="290510" y="223837"/>
          <a:ext cx="390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9525</xdr:rowOff>
    </xdr:from>
    <xdr:to>
      <xdr:col>1</xdr:col>
      <xdr:colOff>257175</xdr:colOff>
      <xdr:row>3</xdr:row>
      <xdr:rowOff>28575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38150" y="371475"/>
          <a:ext cx="457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23811</xdr:rowOff>
    </xdr:from>
    <xdr:to>
      <xdr:col>0</xdr:col>
      <xdr:colOff>428625</xdr:colOff>
      <xdr:row>4</xdr:row>
      <xdr:rowOff>42861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9525" y="547686"/>
          <a:ext cx="4191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1</xdr:col>
      <xdr:colOff>257175</xdr:colOff>
      <xdr:row>3</xdr:row>
      <xdr:rowOff>38100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20DAC4BF-B130-4A48-97AC-8D9DFEF2008E}"/>
            </a:ext>
          </a:extLst>
        </xdr:cNvPr>
        <xdr:cNvSpPr txBox="1">
          <a:spLocks noChangeArrowheads="1"/>
        </xdr:cNvSpPr>
      </xdr:nvSpPr>
      <xdr:spPr bwMode="auto">
        <a:xfrm>
          <a:off x="3676650" y="2552700"/>
          <a:ext cx="457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80961</xdr:rowOff>
    </xdr:from>
    <xdr:to>
      <xdr:col>0</xdr:col>
      <xdr:colOff>428625</xdr:colOff>
      <xdr:row>4</xdr:row>
      <xdr:rowOff>100011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E5D29ADB-E90D-4483-9DD2-D2C7C459572C}"/>
            </a:ext>
          </a:extLst>
        </xdr:cNvPr>
        <xdr:cNvSpPr txBox="1">
          <a:spLocks noChangeArrowheads="1"/>
        </xdr:cNvSpPr>
      </xdr:nvSpPr>
      <xdr:spPr bwMode="auto">
        <a:xfrm>
          <a:off x="3248025" y="2805111"/>
          <a:ext cx="4191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95250</xdr:colOff>
      <xdr:row>1</xdr:row>
      <xdr:rowOff>533400</xdr:rowOff>
    </xdr:to>
    <xdr:sp macro="" textlink="">
      <xdr:nvSpPr>
        <xdr:cNvPr id="20" name="Text Box 24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6225" y="390525"/>
          <a:ext cx="2571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</xdr:row>
      <xdr:rowOff>819150</xdr:rowOff>
    </xdr:from>
    <xdr:to>
      <xdr:col>1</xdr:col>
      <xdr:colOff>28575</xdr:colOff>
      <xdr:row>2</xdr:row>
      <xdr:rowOff>0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9525" y="51435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219073</xdr:rowOff>
    </xdr:from>
    <xdr:to>
      <xdr:col>0</xdr:col>
      <xdr:colOff>419100</xdr:colOff>
      <xdr:row>3</xdr:row>
      <xdr:rowOff>114298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9525" y="581023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0</xdr:col>
      <xdr:colOff>314325</xdr:colOff>
      <xdr:row>2</xdr:row>
      <xdr:rowOff>9525</xdr:rowOff>
    </xdr:from>
    <xdr:to>
      <xdr:col>1</xdr:col>
      <xdr:colOff>85725</xdr:colOff>
      <xdr:row>2</xdr:row>
      <xdr:rowOff>228600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19075" y="352425"/>
          <a:ext cx="857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152399</xdr:rowOff>
    </xdr:from>
    <xdr:to>
      <xdr:col>1</xdr:col>
      <xdr:colOff>76200</xdr:colOff>
      <xdr:row>2</xdr:row>
      <xdr:rowOff>200024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2D5F8DF3-17E6-483B-BA91-C7B4818B0F41}"/>
            </a:ext>
          </a:extLst>
        </xdr:cNvPr>
        <xdr:cNvSpPr txBox="1">
          <a:spLocks noChangeArrowheads="1"/>
        </xdr:cNvSpPr>
      </xdr:nvSpPr>
      <xdr:spPr bwMode="auto">
        <a:xfrm>
          <a:off x="3343275" y="2247899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152400</xdr:rowOff>
    </xdr:from>
    <xdr:to>
      <xdr:col>1</xdr:col>
      <xdr:colOff>42863</xdr:colOff>
      <xdr:row>4</xdr:row>
      <xdr:rowOff>95250</xdr:rowOff>
    </xdr:to>
    <xdr:sp macro="" textlink="">
      <xdr:nvSpPr>
        <xdr:cNvPr id="5" name="Text Box 22">
          <a:extLst>
            <a:ext uri="{FF2B5EF4-FFF2-40B4-BE49-F238E27FC236}">
              <a16:creationId xmlns:a16="http://schemas.microsoft.com/office/drawing/2014/main" id="{1A56A36F-24BF-4A5E-AF7B-99B70A78B070}"/>
            </a:ext>
          </a:extLst>
        </xdr:cNvPr>
        <xdr:cNvSpPr txBox="1">
          <a:spLocks noChangeArrowheads="1"/>
        </xdr:cNvSpPr>
      </xdr:nvSpPr>
      <xdr:spPr bwMode="auto">
        <a:xfrm>
          <a:off x="3233738" y="26479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159727</xdr:colOff>
      <xdr:row>2</xdr:row>
      <xdr:rowOff>47625</xdr:rowOff>
    </xdr:from>
    <xdr:to>
      <xdr:col>7</xdr:col>
      <xdr:colOff>7327</xdr:colOff>
      <xdr:row>15</xdr:row>
      <xdr:rowOff>0</xdr:rowOff>
    </xdr:to>
    <xdr:graphicFrame macro="">
      <xdr:nvGraphicFramePr>
        <xdr:cNvPr id="20" name="Chart 24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186104</xdr:colOff>
      <xdr:row>3</xdr:row>
      <xdr:rowOff>156063</xdr:rowOff>
    </xdr:from>
    <xdr:to>
      <xdr:col>1</xdr:col>
      <xdr:colOff>8060</xdr:colOff>
      <xdr:row>5</xdr:row>
      <xdr:rowOff>13921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86104" y="617659"/>
          <a:ext cx="371475" cy="1802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（人）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188302</xdr:colOff>
      <xdr:row>2</xdr:row>
      <xdr:rowOff>28575</xdr:rowOff>
    </xdr:from>
    <xdr:to>
      <xdr:col>7</xdr:col>
      <xdr:colOff>16852</xdr:colOff>
      <xdr:row>15</xdr:row>
      <xdr:rowOff>104775</xdr:rowOff>
    </xdr:to>
    <xdr:graphicFrame macro="">
      <xdr:nvGraphicFramePr>
        <xdr:cNvPr id="4" name="Chart 28">
          <a:extLst>
            <a:ext uri="{FF2B5EF4-FFF2-40B4-BE49-F238E27FC236}">
              <a16:creationId xmlns:a16="http://schemas.microsoft.com/office/drawing/2014/main" id="{7784C2FC-FCD3-43E0-B62B-4FC7E9CA4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3</xdr:row>
      <xdr:rowOff>133350</xdr:rowOff>
    </xdr:from>
    <xdr:to>
      <xdr:col>1</xdr:col>
      <xdr:colOff>123825</xdr:colOff>
      <xdr:row>4</xdr:row>
      <xdr:rowOff>152400</xdr:rowOff>
    </xdr:to>
    <xdr:sp macro="" textlink="">
      <xdr:nvSpPr>
        <xdr:cNvPr id="5" name="Text Box 31">
          <a:extLst>
            <a:ext uri="{FF2B5EF4-FFF2-40B4-BE49-F238E27FC236}">
              <a16:creationId xmlns:a16="http://schemas.microsoft.com/office/drawing/2014/main" id="{C813019D-2939-4773-933A-615F0973A8A8}"/>
            </a:ext>
          </a:extLst>
        </xdr:cNvPr>
        <xdr:cNvSpPr txBox="1">
          <a:spLocks noChangeArrowheads="1"/>
        </xdr:cNvSpPr>
      </xdr:nvSpPr>
      <xdr:spPr bwMode="auto">
        <a:xfrm>
          <a:off x="266700" y="3076575"/>
          <a:ext cx="409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（人）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28575</xdr:rowOff>
    </xdr:from>
    <xdr:to>
      <xdr:col>1</xdr:col>
      <xdr:colOff>38100</xdr:colOff>
      <xdr:row>2</xdr:row>
      <xdr:rowOff>228600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66675" y="3714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4</xdr:row>
      <xdr:rowOff>466725</xdr:rowOff>
    </xdr:from>
    <xdr:to>
      <xdr:col>0</xdr:col>
      <xdr:colOff>219075</xdr:colOff>
      <xdr:row>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9525" y="857250"/>
          <a:ext cx="20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5kyoikubunka.xlsx" TargetMode="External"/><Relationship Id="rId13" Type="http://schemas.openxmlformats.org/officeDocument/2006/relationships/hyperlink" Target="r5kyoikubunka.xlsx" TargetMode="External"/><Relationship Id="rId18" Type="http://schemas.openxmlformats.org/officeDocument/2006/relationships/hyperlink" Target="r5kyoikubunka.xlsx" TargetMode="External"/><Relationship Id="rId26" Type="http://schemas.openxmlformats.org/officeDocument/2006/relationships/hyperlink" Target="r5kyoikubunka.xlsx" TargetMode="External"/><Relationship Id="rId3" Type="http://schemas.openxmlformats.org/officeDocument/2006/relationships/hyperlink" Target="r5kyoikubunka.xlsx" TargetMode="External"/><Relationship Id="rId21" Type="http://schemas.openxmlformats.org/officeDocument/2006/relationships/hyperlink" Target="r5kyoikubunka.xlsx" TargetMode="External"/><Relationship Id="rId7" Type="http://schemas.openxmlformats.org/officeDocument/2006/relationships/hyperlink" Target="r5kyoikubunka.xlsx" TargetMode="External"/><Relationship Id="rId12" Type="http://schemas.openxmlformats.org/officeDocument/2006/relationships/hyperlink" Target="r5kyoikubunka.xlsx" TargetMode="External"/><Relationship Id="rId17" Type="http://schemas.openxmlformats.org/officeDocument/2006/relationships/hyperlink" Target="r5kyoikubunka.xlsx" TargetMode="External"/><Relationship Id="rId25" Type="http://schemas.openxmlformats.org/officeDocument/2006/relationships/hyperlink" Target="r5kyoikubunka.xlsx" TargetMode="External"/><Relationship Id="rId2" Type="http://schemas.openxmlformats.org/officeDocument/2006/relationships/hyperlink" Target="r5kyoikubunka.xlsx" TargetMode="External"/><Relationship Id="rId16" Type="http://schemas.openxmlformats.org/officeDocument/2006/relationships/hyperlink" Target="r5kyoikubunka.xlsx" TargetMode="External"/><Relationship Id="rId20" Type="http://schemas.openxmlformats.org/officeDocument/2006/relationships/hyperlink" Target="r5kyoikubunka.xlsx" TargetMode="External"/><Relationship Id="rId29" Type="http://schemas.openxmlformats.org/officeDocument/2006/relationships/hyperlink" Target="r5kyoikubunka.xlsx" TargetMode="External"/><Relationship Id="rId1" Type="http://schemas.openxmlformats.org/officeDocument/2006/relationships/hyperlink" Target="r5kyoikubunka.xlsx" TargetMode="External"/><Relationship Id="rId6" Type="http://schemas.openxmlformats.org/officeDocument/2006/relationships/hyperlink" Target="r5kyoikubunka.xlsx" TargetMode="External"/><Relationship Id="rId11" Type="http://schemas.openxmlformats.org/officeDocument/2006/relationships/hyperlink" Target="r5kyoikubunka.xlsx" TargetMode="External"/><Relationship Id="rId24" Type="http://schemas.openxmlformats.org/officeDocument/2006/relationships/hyperlink" Target="r5kyoikubunka.xlsx" TargetMode="External"/><Relationship Id="rId5" Type="http://schemas.openxmlformats.org/officeDocument/2006/relationships/hyperlink" Target="r5kyoikubunka.xlsx" TargetMode="External"/><Relationship Id="rId15" Type="http://schemas.openxmlformats.org/officeDocument/2006/relationships/hyperlink" Target="r5kyoikubunka.xlsx" TargetMode="External"/><Relationship Id="rId23" Type="http://schemas.openxmlformats.org/officeDocument/2006/relationships/hyperlink" Target="r5kyoikubunka.xlsx" TargetMode="External"/><Relationship Id="rId28" Type="http://schemas.openxmlformats.org/officeDocument/2006/relationships/hyperlink" Target="r5kyoikubunka.xlsx" TargetMode="External"/><Relationship Id="rId10" Type="http://schemas.openxmlformats.org/officeDocument/2006/relationships/hyperlink" Target="r5kyoikubunka.xlsx" TargetMode="External"/><Relationship Id="rId19" Type="http://schemas.openxmlformats.org/officeDocument/2006/relationships/hyperlink" Target="r5kyoikubunka.xlsx" TargetMode="External"/><Relationship Id="rId4" Type="http://schemas.openxmlformats.org/officeDocument/2006/relationships/hyperlink" Target="r5kyoikubunka.xlsx" TargetMode="External"/><Relationship Id="rId9" Type="http://schemas.openxmlformats.org/officeDocument/2006/relationships/hyperlink" Target="r5kyoikubunka.xlsx" TargetMode="External"/><Relationship Id="rId14" Type="http://schemas.openxmlformats.org/officeDocument/2006/relationships/hyperlink" Target="r5kyoikubunka.xlsx" TargetMode="External"/><Relationship Id="rId22" Type="http://schemas.openxmlformats.org/officeDocument/2006/relationships/hyperlink" Target="r5kyoikubunka.xlsx" TargetMode="External"/><Relationship Id="rId27" Type="http://schemas.openxmlformats.org/officeDocument/2006/relationships/hyperlink" Target="r5kyoikubunka.xlsx" TargetMode="External"/><Relationship Id="rId30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2"/>
  <sheetViews>
    <sheetView tabSelected="1" view="pageBreakPreview" zoomScale="130" zoomScaleNormal="100" zoomScaleSheetLayoutView="130" workbookViewId="0">
      <selection activeCell="F26" sqref="F26"/>
    </sheetView>
  </sheetViews>
  <sheetFormatPr defaultColWidth="9" defaultRowHeight="13.2" x14ac:dyDescent="0.2"/>
  <cols>
    <col min="1" max="1" width="47" style="328" customWidth="1"/>
    <col min="2" max="16384" width="9" style="316"/>
  </cols>
  <sheetData>
    <row r="1" spans="1:1" s="324" customFormat="1" ht="12.75" customHeight="1" x14ac:dyDescent="0.2">
      <c r="A1" s="326" t="s">
        <v>343</v>
      </c>
    </row>
    <row r="2" spans="1:1" s="324" customFormat="1" ht="12.75" customHeight="1" x14ac:dyDescent="0.2">
      <c r="A2" s="510" t="s">
        <v>374</v>
      </c>
    </row>
    <row r="3" spans="1:1" s="324" customFormat="1" ht="12.75" customHeight="1" x14ac:dyDescent="0.2">
      <c r="A3" s="510" t="s">
        <v>344</v>
      </c>
    </row>
    <row r="4" spans="1:1" s="324" customFormat="1" ht="12.75" customHeight="1" x14ac:dyDescent="0.2">
      <c r="A4" s="510" t="s">
        <v>345</v>
      </c>
    </row>
    <row r="5" spans="1:1" s="324" customFormat="1" ht="12.75" customHeight="1" x14ac:dyDescent="0.2">
      <c r="A5" s="510" t="s">
        <v>348</v>
      </c>
    </row>
    <row r="6" spans="1:1" s="324" customFormat="1" ht="12.75" customHeight="1" x14ac:dyDescent="0.2">
      <c r="A6" s="510" t="s">
        <v>375</v>
      </c>
    </row>
    <row r="7" spans="1:1" s="324" customFormat="1" ht="12.75" customHeight="1" x14ac:dyDescent="0.2">
      <c r="A7" s="510" t="s">
        <v>376</v>
      </c>
    </row>
    <row r="8" spans="1:1" s="324" customFormat="1" ht="12.75" customHeight="1" x14ac:dyDescent="0.2">
      <c r="A8" s="510" t="s">
        <v>377</v>
      </c>
    </row>
    <row r="9" spans="1:1" s="324" customFormat="1" ht="12.75" customHeight="1" x14ac:dyDescent="0.2">
      <c r="A9" s="510" t="s">
        <v>378</v>
      </c>
    </row>
    <row r="10" spans="1:1" s="324" customFormat="1" ht="12.75" customHeight="1" x14ac:dyDescent="0.2">
      <c r="A10" s="510" t="s">
        <v>379</v>
      </c>
    </row>
    <row r="11" spans="1:1" s="324" customFormat="1" ht="12.75" customHeight="1" x14ac:dyDescent="0.2">
      <c r="A11" s="510" t="s">
        <v>380</v>
      </c>
    </row>
    <row r="12" spans="1:1" s="324" customFormat="1" ht="12.75" customHeight="1" x14ac:dyDescent="0.2">
      <c r="A12" s="510" t="s">
        <v>381</v>
      </c>
    </row>
    <row r="13" spans="1:1" s="324" customFormat="1" ht="12.75" customHeight="1" x14ac:dyDescent="0.2">
      <c r="A13" s="510" t="s">
        <v>382</v>
      </c>
    </row>
    <row r="14" spans="1:1" s="324" customFormat="1" ht="12.75" customHeight="1" x14ac:dyDescent="0.2">
      <c r="A14" s="510" t="s">
        <v>383</v>
      </c>
    </row>
    <row r="15" spans="1:1" s="324" customFormat="1" ht="12.75" customHeight="1" x14ac:dyDescent="0.2">
      <c r="A15" s="510" t="s">
        <v>384</v>
      </c>
    </row>
    <row r="16" spans="1:1" s="324" customFormat="1" ht="12.75" customHeight="1" x14ac:dyDescent="0.2">
      <c r="A16" s="510" t="s">
        <v>385</v>
      </c>
    </row>
    <row r="17" spans="1:1" s="324" customFormat="1" ht="12.75" customHeight="1" x14ac:dyDescent="0.2">
      <c r="A17" s="510" t="s">
        <v>386</v>
      </c>
    </row>
    <row r="18" spans="1:1" s="324" customFormat="1" ht="12.75" customHeight="1" x14ac:dyDescent="0.2">
      <c r="A18" s="510" t="s">
        <v>387</v>
      </c>
    </row>
    <row r="19" spans="1:1" s="324" customFormat="1" ht="12.75" customHeight="1" x14ac:dyDescent="0.2">
      <c r="A19" s="510" t="s">
        <v>388</v>
      </c>
    </row>
    <row r="20" spans="1:1" s="324" customFormat="1" ht="12.75" customHeight="1" x14ac:dyDescent="0.2">
      <c r="A20" s="510" t="s">
        <v>389</v>
      </c>
    </row>
    <row r="21" spans="1:1" s="324" customFormat="1" ht="12.75" customHeight="1" x14ac:dyDescent="0.2">
      <c r="A21" s="510" t="s">
        <v>390</v>
      </c>
    </row>
    <row r="22" spans="1:1" s="324" customFormat="1" ht="12.75" customHeight="1" x14ac:dyDescent="0.2">
      <c r="A22" s="510" t="s">
        <v>391</v>
      </c>
    </row>
    <row r="23" spans="1:1" s="324" customFormat="1" ht="12.75" customHeight="1" x14ac:dyDescent="0.2">
      <c r="A23" s="510" t="s">
        <v>392</v>
      </c>
    </row>
    <row r="24" spans="1:1" s="324" customFormat="1" ht="12.75" customHeight="1" x14ac:dyDescent="0.2">
      <c r="A24" s="510" t="s">
        <v>393</v>
      </c>
    </row>
    <row r="25" spans="1:1" s="324" customFormat="1" ht="12.75" customHeight="1" x14ac:dyDescent="0.2">
      <c r="A25" s="510" t="s">
        <v>394</v>
      </c>
    </row>
    <row r="26" spans="1:1" s="324" customFormat="1" ht="12.75" customHeight="1" x14ac:dyDescent="0.2">
      <c r="A26" s="510" t="s">
        <v>395</v>
      </c>
    </row>
    <row r="27" spans="1:1" s="324" customFormat="1" ht="12.75" customHeight="1" x14ac:dyDescent="0.2">
      <c r="A27" s="510" t="s">
        <v>396</v>
      </c>
    </row>
    <row r="28" spans="1:1" s="324" customFormat="1" ht="12.75" customHeight="1" x14ac:dyDescent="0.2">
      <c r="A28" s="510" t="s">
        <v>397</v>
      </c>
    </row>
    <row r="29" spans="1:1" s="324" customFormat="1" ht="12.75" customHeight="1" x14ac:dyDescent="0.2">
      <c r="A29" s="510" t="s">
        <v>398</v>
      </c>
    </row>
    <row r="30" spans="1:1" s="324" customFormat="1" ht="12.75" customHeight="1" x14ac:dyDescent="0.2">
      <c r="A30" s="510" t="s">
        <v>399</v>
      </c>
    </row>
    <row r="31" spans="1:1" s="324" customFormat="1" ht="18.75" customHeight="1" x14ac:dyDescent="0.2">
      <c r="A31" s="327"/>
    </row>
    <row r="32" spans="1:1" s="324" customFormat="1" ht="18.75" customHeight="1" x14ac:dyDescent="0.2">
      <c r="A32" s="327"/>
    </row>
  </sheetData>
  <phoneticPr fontId="2"/>
  <hyperlinks>
    <hyperlink ref="A2" r:id="rId1" location="小学校施設の概要!A1"/>
    <hyperlink ref="A4" r:id="rId2" location="小学校別学年別学級数・教員数!A1"/>
    <hyperlink ref="A6" r:id="rId3" location="中学校施設の概要!A1"/>
    <hyperlink ref="A7" r:id="rId4" location="中学校別学年別生徒数・学級数・教員数!A1"/>
    <hyperlink ref="A8" r:id="rId5" location="小学校児童数グラフ!A1"/>
    <hyperlink ref="A9" r:id="rId6" location="中学校生徒数グラフ!A1"/>
    <hyperlink ref="A10" r:id="rId7" location="中学校卒業生の進路!A1"/>
    <hyperlink ref="A11" r:id="rId8" location="私立東ヶ丘幼稚園の概要!A1"/>
    <hyperlink ref="A12" r:id="rId9" location="私立東ヶ丘幼稚園児数!A1"/>
    <hyperlink ref="A13" r:id="rId10" location="県立東浦高等学校の学年別生徒数・学級数・教員数!A1"/>
    <hyperlink ref="A14" r:id="rId11" location="県立東浦高等学校卒業後の進路!A1"/>
    <hyperlink ref="A15" r:id="rId12" location="学校給食センターの概要!A1"/>
    <hyperlink ref="A16" r:id="rId13" location="学校給食の状況!A1"/>
    <hyperlink ref="A17" r:id="rId14" location="文化センター・コミュニティセンター・公民館の概要!A1"/>
    <hyperlink ref="A18" r:id="rId15" location="文化センター・コミュニティセンター・公民館の利用件数!A1"/>
    <hyperlink ref="A19" r:id="rId16" location="中央図書館の概要!A1"/>
    <hyperlink ref="A20" r:id="rId17" location="中央図書館の利用状況!A1"/>
    <hyperlink ref="A21" r:id="rId18" location="中央図書館の蔵書数!A1"/>
    <hyperlink ref="A22" r:id="rId19" location="中央図書館の視聴覚資料数・登録者数!A1"/>
    <hyperlink ref="A23" r:id="rId20" location="'郷土資料館（うのはな館）の概要'!A1"/>
    <hyperlink ref="A24" r:id="rId21" location="'郷土資料館（うのはな館）の利用状況'!A1"/>
    <hyperlink ref="A25" r:id="rId22" location="勤労福祉会館の概要!A1"/>
    <hyperlink ref="A26" r:id="rId23" location="勤労福祉会館の利用者件数!A1"/>
    <hyperlink ref="A27" r:id="rId24" location="東浦文化広場の概要!A1"/>
    <hyperlink ref="A28" r:id="rId25" location="東浦文化広場の利用状況!A1"/>
    <hyperlink ref="A29" r:id="rId26" location="スポーツ施設の利用状況!A1"/>
    <hyperlink ref="A30" r:id="rId27" location="ふれあいセンター・藤江コミュニティセンターの利用状況!A1"/>
    <hyperlink ref="A3" r:id="rId28" location="小学校別学年別児童数!A1"/>
    <hyperlink ref="A5" r:id="rId29" location="要保護・準要保護・特別支援教育支給対象者数!A1"/>
  </hyperlinks>
  <pageMargins left="0.31496062992125984" right="0.31496062992125984" top="0.39370078740157483" bottom="0.39370078740157483" header="0.31496062992125984" footer="0.31496062992125984"/>
  <pageSetup paperSize="153" fitToHeight="0" orientation="portrait" horizontalDpi="1200" verticalDpi="1200" r:id="rId3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2" tint="-9.9978637043366805E-2"/>
  </sheetPr>
  <dimension ref="A1:M21"/>
  <sheetViews>
    <sheetView showGridLines="0" view="pageBreakPreview" zoomScale="130" zoomScaleNormal="170" zoomScaleSheetLayoutView="130" workbookViewId="0"/>
  </sheetViews>
  <sheetFormatPr defaultColWidth="2.88671875" defaultRowHeight="12.75" customHeight="1" x14ac:dyDescent="0.2"/>
  <cols>
    <col min="1" max="1" width="3.88671875" style="1" customWidth="1"/>
    <col min="2" max="13" width="3.21875" style="1" customWidth="1"/>
    <col min="14" max="16384" width="2.88671875" style="1"/>
  </cols>
  <sheetData>
    <row r="1" spans="1:13" s="60" customFormat="1" ht="17.100000000000001" customHeight="1" x14ac:dyDescent="0.2">
      <c r="A1" s="156" t="s">
        <v>221</v>
      </c>
      <c r="B1" s="188"/>
      <c r="C1" s="189"/>
      <c r="D1" s="189"/>
      <c r="E1" s="189"/>
      <c r="F1" s="189"/>
      <c r="G1" s="189"/>
      <c r="H1" s="160"/>
      <c r="I1" s="160"/>
      <c r="J1" s="160"/>
      <c r="K1" s="160"/>
      <c r="L1" s="160"/>
      <c r="M1" s="160"/>
    </row>
    <row r="2" spans="1:13" ht="12" customHeight="1" x14ac:dyDescent="0.2">
      <c r="A2" s="177"/>
      <c r="B2" s="178"/>
      <c r="C2" s="179"/>
      <c r="D2" s="180"/>
      <c r="E2" s="179"/>
      <c r="F2" s="180"/>
      <c r="G2" s="179"/>
      <c r="H2" s="154"/>
      <c r="I2" s="154"/>
      <c r="J2" s="154"/>
      <c r="K2" s="154"/>
      <c r="L2" s="154"/>
      <c r="M2" s="190" t="s">
        <v>198</v>
      </c>
    </row>
    <row r="3" spans="1:13" ht="20.100000000000001" customHeight="1" x14ac:dyDescent="0.2">
      <c r="A3" s="368"/>
      <c r="B3" s="391" t="s">
        <v>64</v>
      </c>
      <c r="C3" s="398" t="s">
        <v>63</v>
      </c>
      <c r="D3" s="399"/>
      <c r="E3" s="399"/>
      <c r="F3" s="399"/>
      <c r="G3" s="399"/>
      <c r="H3" s="399"/>
      <c r="I3" s="399"/>
      <c r="J3" s="400"/>
      <c r="K3" s="409" t="s">
        <v>62</v>
      </c>
      <c r="L3" s="406" t="s">
        <v>61</v>
      </c>
      <c r="M3" s="403" t="s">
        <v>248</v>
      </c>
    </row>
    <row r="4" spans="1:13" ht="20.100000000000001" customHeight="1" x14ac:dyDescent="0.2">
      <c r="A4" s="368"/>
      <c r="B4" s="392"/>
      <c r="C4" s="394" t="s">
        <v>22</v>
      </c>
      <c r="D4" s="377" t="s">
        <v>60</v>
      </c>
      <c r="E4" s="396"/>
      <c r="F4" s="397"/>
      <c r="G4" s="394" t="s">
        <v>59</v>
      </c>
      <c r="H4" s="401" t="s">
        <v>58</v>
      </c>
      <c r="I4" s="411" t="s">
        <v>57</v>
      </c>
      <c r="J4" s="413" t="s">
        <v>56</v>
      </c>
      <c r="K4" s="410"/>
      <c r="L4" s="407"/>
      <c r="M4" s="404"/>
    </row>
    <row r="5" spans="1:13" ht="50.25" customHeight="1" x14ac:dyDescent="0.2">
      <c r="A5" s="390"/>
      <c r="B5" s="393"/>
      <c r="C5" s="395"/>
      <c r="D5" s="191" t="s">
        <v>55</v>
      </c>
      <c r="E5" s="192" t="s">
        <v>54</v>
      </c>
      <c r="F5" s="191" t="s">
        <v>53</v>
      </c>
      <c r="G5" s="395"/>
      <c r="H5" s="402"/>
      <c r="I5" s="412"/>
      <c r="J5" s="402"/>
      <c r="K5" s="395"/>
      <c r="L5" s="408"/>
      <c r="M5" s="405"/>
    </row>
    <row r="6" spans="1:13" ht="20.100000000000001" customHeight="1" x14ac:dyDescent="0.2">
      <c r="A6" s="287" t="s">
        <v>352</v>
      </c>
      <c r="B6" s="264">
        <f>C6+K6+L6+M6</f>
        <v>472</v>
      </c>
      <c r="C6" s="244">
        <f>SUM(D6:J6)</f>
        <v>469</v>
      </c>
      <c r="D6" s="241">
        <v>421</v>
      </c>
      <c r="E6" s="241">
        <v>11</v>
      </c>
      <c r="F6" s="241">
        <v>27</v>
      </c>
      <c r="G6" s="241">
        <v>1</v>
      </c>
      <c r="H6" s="241">
        <v>8</v>
      </c>
      <c r="I6" s="241">
        <v>1</v>
      </c>
      <c r="J6" s="241">
        <v>0</v>
      </c>
      <c r="K6" s="241">
        <v>0</v>
      </c>
      <c r="L6" s="241">
        <v>2</v>
      </c>
      <c r="M6" s="241">
        <v>1</v>
      </c>
    </row>
    <row r="7" spans="1:13" ht="20.100000000000001" customHeight="1" x14ac:dyDescent="0.2">
      <c r="A7" s="319">
        <v>4</v>
      </c>
      <c r="B7" s="264">
        <f>C7+K7+L7+M7</f>
        <v>454</v>
      </c>
      <c r="C7" s="244">
        <f>SUM(D7:J7)</f>
        <v>447</v>
      </c>
      <c r="D7" s="241">
        <v>387</v>
      </c>
      <c r="E7" s="241">
        <v>10</v>
      </c>
      <c r="F7" s="241">
        <v>37</v>
      </c>
      <c r="G7" s="241">
        <v>1</v>
      </c>
      <c r="H7" s="241">
        <v>7</v>
      </c>
      <c r="I7" s="241">
        <v>3</v>
      </c>
      <c r="J7" s="241">
        <v>2</v>
      </c>
      <c r="K7" s="241">
        <v>0</v>
      </c>
      <c r="L7" s="241">
        <v>1</v>
      </c>
      <c r="M7" s="241">
        <v>6</v>
      </c>
    </row>
    <row r="8" spans="1:13" ht="20.100000000000001" customHeight="1" x14ac:dyDescent="0.2">
      <c r="A8" s="255">
        <v>5</v>
      </c>
      <c r="B8" s="273">
        <f>C8+K8+L8+M8</f>
        <v>471</v>
      </c>
      <c r="C8" s="274">
        <f>SUM(D8:J8)</f>
        <v>467</v>
      </c>
      <c r="D8" s="243">
        <f>203+157+47</f>
        <v>407</v>
      </c>
      <c r="E8" s="243">
        <f>8+1+0</f>
        <v>9</v>
      </c>
      <c r="F8" s="243">
        <f>16+16+8</f>
        <v>40</v>
      </c>
      <c r="G8" s="243">
        <f>2+1+0</f>
        <v>3</v>
      </c>
      <c r="H8" s="243">
        <f>4+1+1</f>
        <v>6</v>
      </c>
      <c r="I8" s="243">
        <f>0+0+0</f>
        <v>0</v>
      </c>
      <c r="J8" s="243">
        <f>2+0+0</f>
        <v>2</v>
      </c>
      <c r="K8" s="243">
        <f>0+0+0</f>
        <v>0</v>
      </c>
      <c r="L8" s="243">
        <f>1+0+1</f>
        <v>2</v>
      </c>
      <c r="M8" s="243">
        <f>1+1+0</f>
        <v>2</v>
      </c>
    </row>
    <row r="9" spans="1:13" ht="12" customHeight="1" x14ac:dyDescent="0.15">
      <c r="A9" s="187"/>
      <c r="B9" s="187"/>
      <c r="C9" s="187"/>
      <c r="D9" s="187"/>
      <c r="E9" s="187"/>
      <c r="F9" s="187"/>
      <c r="G9" s="187"/>
      <c r="H9" s="154"/>
      <c r="I9" s="154"/>
      <c r="J9" s="154"/>
      <c r="K9" s="154"/>
      <c r="L9" s="154"/>
      <c r="M9" s="155" t="s">
        <v>20</v>
      </c>
    </row>
    <row r="10" spans="1:13" ht="12.75" customHeight="1" x14ac:dyDescent="0.2">
      <c r="A10" s="12"/>
      <c r="B10" s="2"/>
      <c r="C10" s="2"/>
      <c r="D10" s="2"/>
      <c r="E10" s="2"/>
      <c r="F10" s="2"/>
      <c r="G10" s="2"/>
    </row>
    <row r="11" spans="1:13" ht="12.75" customHeight="1" x14ac:dyDescent="0.15">
      <c r="A11" s="2"/>
      <c r="B11" s="2"/>
      <c r="C11" s="2"/>
      <c r="D11" s="2"/>
      <c r="E11" s="2"/>
      <c r="F11" s="2"/>
      <c r="G11" s="9"/>
    </row>
    <row r="12" spans="1:13" ht="17.100000000000001" customHeight="1" x14ac:dyDescent="0.15">
      <c r="A12" s="10"/>
      <c r="B12" s="2"/>
      <c r="C12" s="2"/>
      <c r="D12" s="2"/>
      <c r="E12" s="2"/>
      <c r="F12" s="2"/>
      <c r="G12" s="9"/>
    </row>
    <row r="13" spans="1:13" ht="8.1" customHeight="1" x14ac:dyDescent="0.15">
      <c r="A13" s="10"/>
      <c r="B13" s="2"/>
      <c r="C13" s="2"/>
      <c r="D13" s="2"/>
      <c r="E13" s="2"/>
      <c r="F13" s="2"/>
      <c r="G13" s="9"/>
    </row>
    <row r="14" spans="1:13" ht="12.75" customHeight="1" x14ac:dyDescent="0.2">
      <c r="A14" s="7"/>
      <c r="B14" s="366"/>
      <c r="C14" s="366"/>
      <c r="D14" s="366"/>
      <c r="E14" s="366"/>
      <c r="F14" s="366"/>
      <c r="G14" s="366"/>
    </row>
    <row r="15" spans="1:13" ht="12.75" customHeight="1" x14ac:dyDescent="0.2">
      <c r="A15" s="5"/>
      <c r="B15" s="364"/>
      <c r="C15" s="365"/>
      <c r="D15" s="366"/>
      <c r="E15" s="367"/>
      <c r="F15" s="366"/>
      <c r="G15" s="367"/>
    </row>
    <row r="16" spans="1:13" ht="12.75" customHeight="1" x14ac:dyDescent="0.2">
      <c r="A16" s="5"/>
      <c r="B16" s="364"/>
      <c r="C16" s="365"/>
      <c r="D16" s="366"/>
      <c r="E16" s="367"/>
      <c r="F16" s="366"/>
      <c r="G16" s="367"/>
    </row>
    <row r="17" spans="1:7" ht="12.75" customHeight="1" x14ac:dyDescent="0.2">
      <c r="A17" s="5"/>
      <c r="B17" s="364"/>
      <c r="C17" s="365"/>
      <c r="D17" s="366"/>
      <c r="E17" s="367"/>
      <c r="F17" s="366"/>
      <c r="G17" s="367"/>
    </row>
    <row r="18" spans="1:7" ht="12.75" customHeight="1" x14ac:dyDescent="0.2">
      <c r="A18" s="5"/>
      <c r="B18" s="364"/>
      <c r="C18" s="365"/>
      <c r="D18" s="366"/>
      <c r="E18" s="367"/>
      <c r="F18" s="366"/>
      <c r="G18" s="367"/>
    </row>
    <row r="19" spans="1:7" ht="8.1" customHeight="1" x14ac:dyDescent="0.2">
      <c r="A19" s="2"/>
      <c r="B19" s="2"/>
      <c r="C19" s="2"/>
      <c r="D19" s="2"/>
      <c r="E19" s="2"/>
      <c r="F19" s="2"/>
      <c r="G19" s="4"/>
    </row>
    <row r="20" spans="1:7" ht="12.75" customHeight="1" x14ac:dyDescent="0.2">
      <c r="A20" s="3"/>
      <c r="B20" s="2"/>
      <c r="C20" s="2"/>
      <c r="D20" s="2"/>
      <c r="E20" s="2"/>
      <c r="F20" s="2"/>
      <c r="G20" s="2"/>
    </row>
    <row r="21" spans="1:7" ht="12.75" customHeight="1" x14ac:dyDescent="0.2">
      <c r="A21" s="3"/>
      <c r="B21" s="2"/>
      <c r="C21" s="2"/>
      <c r="D21" s="2"/>
      <c r="E21" s="2"/>
      <c r="F21" s="2"/>
      <c r="G21" s="2"/>
    </row>
  </sheetData>
  <mergeCells count="27">
    <mergeCell ref="F16:G16"/>
    <mergeCell ref="F17:G17"/>
    <mergeCell ref="F18:G18"/>
    <mergeCell ref="D15:E15"/>
    <mergeCell ref="B16:C16"/>
    <mergeCell ref="B17:C17"/>
    <mergeCell ref="B18:C18"/>
    <mergeCell ref="D16:E16"/>
    <mergeCell ref="D17:E17"/>
    <mergeCell ref="D18:E18"/>
    <mergeCell ref="B14:C14"/>
    <mergeCell ref="D14:E14"/>
    <mergeCell ref="F14:G14"/>
    <mergeCell ref="B15:C15"/>
    <mergeCell ref="F15:G15"/>
    <mergeCell ref="M3:M5"/>
    <mergeCell ref="L3:L5"/>
    <mergeCell ref="K3:K5"/>
    <mergeCell ref="I4:I5"/>
    <mergeCell ref="J4:J5"/>
    <mergeCell ref="A3:A5"/>
    <mergeCell ref="B3:B5"/>
    <mergeCell ref="C4:C5"/>
    <mergeCell ref="D4:F4"/>
    <mergeCell ref="C3:J3"/>
    <mergeCell ref="G4:G5"/>
    <mergeCell ref="H4:H5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F20"/>
  <sheetViews>
    <sheetView showGridLines="0" view="pageBreakPreview" zoomScale="130" zoomScaleNormal="150" zoomScaleSheetLayoutView="130" workbookViewId="0"/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6" width="3.77734375" style="1" customWidth="1"/>
    <col min="7" max="16384" width="2.88671875" style="1"/>
  </cols>
  <sheetData>
    <row r="1" spans="1:6" s="60" customFormat="1" ht="17.100000000000001" customHeight="1" x14ac:dyDescent="0.2">
      <c r="A1" s="64" t="s">
        <v>255</v>
      </c>
      <c r="B1" s="93"/>
    </row>
    <row r="2" spans="1:6" ht="6.9" customHeight="1" x14ac:dyDescent="0.2">
      <c r="A2" s="21"/>
      <c r="B2" s="14"/>
      <c r="F2" s="95"/>
    </row>
    <row r="3" spans="1:6" ht="13.5" customHeight="1" x14ac:dyDescent="0.2">
      <c r="A3" s="97" t="s">
        <v>72</v>
      </c>
      <c r="B3" s="96" t="s">
        <v>294</v>
      </c>
      <c r="F3" s="95"/>
    </row>
    <row r="4" spans="1:6" ht="13.5" customHeight="1" x14ac:dyDescent="0.2">
      <c r="A4" s="97" t="s">
        <v>296</v>
      </c>
      <c r="B4" s="96" t="s">
        <v>190</v>
      </c>
      <c r="F4" s="95"/>
    </row>
    <row r="5" spans="1:6" ht="13.5" customHeight="1" x14ac:dyDescent="0.2">
      <c r="A5" s="97" t="s">
        <v>69</v>
      </c>
      <c r="B5" s="356" t="s">
        <v>371</v>
      </c>
      <c r="F5" s="95"/>
    </row>
    <row r="6" spans="1:6" ht="13.5" customHeight="1" x14ac:dyDescent="0.2">
      <c r="A6" s="97" t="s">
        <v>68</v>
      </c>
      <c r="B6" s="356" t="s">
        <v>372</v>
      </c>
      <c r="F6" s="95"/>
    </row>
    <row r="7" spans="1:6" ht="13.5" customHeight="1" x14ac:dyDescent="0.2">
      <c r="A7" s="97" t="s">
        <v>295</v>
      </c>
      <c r="B7" s="96" t="s">
        <v>199</v>
      </c>
      <c r="F7" s="95"/>
    </row>
    <row r="8" spans="1:6" ht="12" customHeight="1" x14ac:dyDescent="0.15">
      <c r="A8" s="2"/>
      <c r="B8" s="59" t="s">
        <v>20</v>
      </c>
      <c r="F8" s="53"/>
    </row>
    <row r="9" spans="1:6" ht="12.75" customHeight="1" x14ac:dyDescent="0.2">
      <c r="A9" s="12"/>
      <c r="B9" s="2"/>
    </row>
    <row r="10" spans="1:6" ht="17.100000000000001" customHeight="1" x14ac:dyDescent="0.2">
      <c r="A10" s="2"/>
      <c r="B10" s="2"/>
    </row>
    <row r="11" spans="1:6" ht="12" customHeight="1" x14ac:dyDescent="0.2">
      <c r="A11" s="10"/>
      <c r="B11" s="2"/>
    </row>
    <row r="12" spans="1:6" ht="13.5" customHeight="1" x14ac:dyDescent="0.2">
      <c r="A12" s="10"/>
      <c r="B12" s="2"/>
    </row>
    <row r="13" spans="1:6" ht="13.5" customHeight="1" x14ac:dyDescent="0.2">
      <c r="A13" s="7"/>
      <c r="B13" s="7"/>
    </row>
    <row r="14" spans="1:6" ht="14.25" customHeight="1" x14ac:dyDescent="0.2">
      <c r="A14" s="5"/>
      <c r="B14" s="94"/>
    </row>
    <row r="15" spans="1:6" ht="14.25" customHeight="1" x14ac:dyDescent="0.2">
      <c r="A15" s="5"/>
      <c r="B15" s="94"/>
    </row>
    <row r="16" spans="1:6" ht="14.25" customHeight="1" x14ac:dyDescent="0.2">
      <c r="A16" s="135"/>
      <c r="B16" s="134"/>
    </row>
    <row r="17" spans="1:2" ht="14.25" customHeight="1" x14ac:dyDescent="0.2">
      <c r="A17" s="286"/>
      <c r="B17" s="285"/>
    </row>
    <row r="18" spans="1:2" ht="14.25" customHeight="1" x14ac:dyDescent="0.2">
      <c r="A18" s="2"/>
      <c r="B18" s="2"/>
    </row>
    <row r="19" spans="1:2" ht="12" customHeight="1" x14ac:dyDescent="0.2">
      <c r="A19" s="3"/>
      <c r="B19" s="2"/>
    </row>
    <row r="20" spans="1:2" ht="12.75" customHeight="1" x14ac:dyDescent="0.2">
      <c r="A20" s="3"/>
      <c r="B20" s="2"/>
    </row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2" tint="-9.9978637043366805E-2"/>
  </sheetPr>
  <dimension ref="A1:F11"/>
  <sheetViews>
    <sheetView showGridLines="0" view="pageBreakPreview" zoomScale="130" zoomScaleNormal="150" zoomScaleSheetLayoutView="130" workbookViewId="0"/>
  </sheetViews>
  <sheetFormatPr defaultColWidth="2.88671875" defaultRowHeight="12.75" customHeight="1" x14ac:dyDescent="0.2"/>
  <cols>
    <col min="1" max="6" width="7.109375" style="1" customWidth="1"/>
    <col min="7" max="10" width="3.77734375" style="1" customWidth="1"/>
    <col min="11" max="16384" width="2.88671875" style="1"/>
  </cols>
  <sheetData>
    <row r="1" spans="1:6" ht="17.100000000000001" customHeight="1" x14ac:dyDescent="0.15">
      <c r="A1" s="136" t="s">
        <v>256</v>
      </c>
      <c r="B1" s="187"/>
      <c r="C1" s="187"/>
      <c r="D1" s="187"/>
      <c r="E1" s="194"/>
      <c r="F1" s="154"/>
    </row>
    <row r="2" spans="1:6" ht="12" customHeight="1" x14ac:dyDescent="0.15">
      <c r="A2" s="187"/>
      <c r="B2" s="187"/>
      <c r="C2" s="187"/>
      <c r="D2" s="187"/>
      <c r="E2" s="194"/>
      <c r="F2" s="190" t="s">
        <v>203</v>
      </c>
    </row>
    <row r="3" spans="1:6" ht="13.5" customHeight="1" x14ac:dyDescent="0.2">
      <c r="A3" s="414"/>
      <c r="B3" s="416" t="s">
        <v>67</v>
      </c>
      <c r="C3" s="396"/>
      <c r="D3" s="396"/>
      <c r="E3" s="397"/>
      <c r="F3" s="372" t="s">
        <v>66</v>
      </c>
    </row>
    <row r="4" spans="1:6" ht="13.5" customHeight="1" x14ac:dyDescent="0.2">
      <c r="A4" s="415"/>
      <c r="B4" s="313" t="s">
        <v>65</v>
      </c>
      <c r="C4" s="312" t="s">
        <v>200</v>
      </c>
      <c r="D4" s="312" t="s">
        <v>201</v>
      </c>
      <c r="E4" s="312" t="s">
        <v>202</v>
      </c>
      <c r="F4" s="371"/>
    </row>
    <row r="5" spans="1:6" ht="14.25" customHeight="1" x14ac:dyDescent="0.2">
      <c r="A5" s="259" t="s">
        <v>293</v>
      </c>
      <c r="B5" s="195">
        <f>SUM(C5:E5)</f>
        <v>199</v>
      </c>
      <c r="C5" s="167">
        <v>52</v>
      </c>
      <c r="D5" s="167">
        <v>87</v>
      </c>
      <c r="E5" s="167">
        <v>60</v>
      </c>
      <c r="F5" s="167">
        <v>11</v>
      </c>
    </row>
    <row r="6" spans="1:6" ht="14.25" customHeight="1" x14ac:dyDescent="0.2">
      <c r="A6" s="259" t="s">
        <v>325</v>
      </c>
      <c r="B6" s="262">
        <f>SUM(C6:E6)</f>
        <v>198</v>
      </c>
      <c r="C6" s="241">
        <v>56</v>
      </c>
      <c r="D6" s="241">
        <v>53</v>
      </c>
      <c r="E6" s="241">
        <v>89</v>
      </c>
      <c r="F6" s="241">
        <v>14</v>
      </c>
    </row>
    <row r="7" spans="1:6" ht="14.25" customHeight="1" x14ac:dyDescent="0.2">
      <c r="A7" s="259" t="s">
        <v>326</v>
      </c>
      <c r="B7" s="262">
        <f>SUM(C7:E7)</f>
        <v>171</v>
      </c>
      <c r="C7" s="241">
        <v>58</v>
      </c>
      <c r="D7" s="241">
        <v>56</v>
      </c>
      <c r="E7" s="241">
        <v>57</v>
      </c>
      <c r="F7" s="241">
        <v>18</v>
      </c>
    </row>
    <row r="8" spans="1:6" ht="14.25" customHeight="1" x14ac:dyDescent="0.2">
      <c r="A8" s="259" t="s">
        <v>336</v>
      </c>
      <c r="B8" s="262">
        <f>SUM(C8:E8)</f>
        <v>160</v>
      </c>
      <c r="C8" s="241">
        <v>48</v>
      </c>
      <c r="D8" s="241">
        <v>56</v>
      </c>
      <c r="E8" s="241">
        <v>56</v>
      </c>
      <c r="F8" s="241">
        <v>16</v>
      </c>
    </row>
    <row r="9" spans="1:6" ht="14.25" customHeight="1" x14ac:dyDescent="0.2">
      <c r="A9" s="260" t="s">
        <v>353</v>
      </c>
      <c r="B9" s="275">
        <f>SUM(C9:E9)</f>
        <v>147</v>
      </c>
      <c r="C9" s="243">
        <v>39</v>
      </c>
      <c r="D9" s="243">
        <v>50</v>
      </c>
      <c r="E9" s="243">
        <v>58</v>
      </c>
      <c r="F9" s="243">
        <v>17</v>
      </c>
    </row>
    <row r="10" spans="1:6" ht="12" customHeight="1" x14ac:dyDescent="0.15">
      <c r="A10" s="187"/>
      <c r="B10" s="187"/>
      <c r="C10" s="187"/>
      <c r="D10" s="187"/>
      <c r="E10" s="187"/>
      <c r="F10" s="155" t="s">
        <v>20</v>
      </c>
    </row>
    <row r="11" spans="1:6" ht="12.75" customHeight="1" x14ac:dyDescent="0.2">
      <c r="A11" s="2"/>
      <c r="B11" s="2"/>
      <c r="C11" s="2"/>
      <c r="D11" s="2"/>
      <c r="E11" s="2"/>
    </row>
  </sheetData>
  <mergeCells count="3">
    <mergeCell ref="A3:A4"/>
    <mergeCell ref="B3:E3"/>
    <mergeCell ref="F3:F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2" tint="-9.9978637043366805E-2"/>
  </sheetPr>
  <dimension ref="A1:F19"/>
  <sheetViews>
    <sheetView showGridLines="0" view="pageBreakPreview" zoomScale="130" zoomScaleNormal="115" zoomScaleSheetLayoutView="130" workbookViewId="0"/>
  </sheetViews>
  <sheetFormatPr defaultColWidth="2.88671875" defaultRowHeight="12.75" customHeight="1" x14ac:dyDescent="0.2"/>
  <cols>
    <col min="1" max="6" width="7.109375" style="1" customWidth="1"/>
    <col min="7" max="16384" width="2.88671875" style="1"/>
  </cols>
  <sheetData>
    <row r="1" spans="1:6" s="99" customFormat="1" ht="17.100000000000001" customHeight="1" x14ac:dyDescent="0.2">
      <c r="A1" s="156" t="s">
        <v>260</v>
      </c>
      <c r="B1" s="196"/>
      <c r="C1" s="197"/>
      <c r="D1" s="197"/>
      <c r="E1" s="197"/>
      <c r="F1" s="197"/>
    </row>
    <row r="2" spans="1:6" ht="12" customHeight="1" x14ac:dyDescent="0.2">
      <c r="A2" s="177"/>
      <c r="B2" s="178"/>
      <c r="C2" s="179"/>
      <c r="D2" s="180"/>
      <c r="E2" s="180"/>
      <c r="F2" s="198" t="s">
        <v>203</v>
      </c>
    </row>
    <row r="3" spans="1:6" ht="12.75" customHeight="1" x14ac:dyDescent="0.2">
      <c r="A3" s="368"/>
      <c r="B3" s="377" t="s">
        <v>85</v>
      </c>
      <c r="C3" s="419"/>
      <c r="D3" s="420"/>
      <c r="E3" s="377" t="s">
        <v>84</v>
      </c>
      <c r="F3" s="421"/>
    </row>
    <row r="4" spans="1:6" ht="12.75" customHeight="1" x14ac:dyDescent="0.2">
      <c r="A4" s="368"/>
      <c r="B4" s="199" t="s">
        <v>12</v>
      </c>
      <c r="C4" s="181" t="s">
        <v>80</v>
      </c>
      <c r="D4" s="101" t="s">
        <v>79</v>
      </c>
      <c r="E4" s="101" t="s">
        <v>80</v>
      </c>
      <c r="F4" s="181" t="s">
        <v>79</v>
      </c>
    </row>
    <row r="5" spans="1:6" ht="14.25" customHeight="1" x14ac:dyDescent="0.2">
      <c r="A5" s="246" t="s">
        <v>287</v>
      </c>
      <c r="B5" s="193">
        <f>SUM(C5:D5)</f>
        <v>575</v>
      </c>
      <c r="C5" s="184">
        <f>SUM(E5,A14,C14)</f>
        <v>266</v>
      </c>
      <c r="D5" s="184">
        <f>SUM(F5,B14,D14)</f>
        <v>309</v>
      </c>
      <c r="E5" s="167">
        <v>88</v>
      </c>
      <c r="F5" s="167">
        <v>111</v>
      </c>
    </row>
    <row r="6" spans="1:6" ht="14.25" customHeight="1" x14ac:dyDescent="0.2">
      <c r="A6" s="263" t="s">
        <v>325</v>
      </c>
      <c r="B6" s="264">
        <f>SUM(C6:D6)</f>
        <v>563</v>
      </c>
      <c r="C6" s="244">
        <v>268</v>
      </c>
      <c r="D6" s="244">
        <v>295</v>
      </c>
      <c r="E6" s="241">
        <v>106</v>
      </c>
      <c r="F6" s="241">
        <v>95</v>
      </c>
    </row>
    <row r="7" spans="1:6" ht="14.25" customHeight="1" x14ac:dyDescent="0.2">
      <c r="A7" s="263" t="s">
        <v>326</v>
      </c>
      <c r="B7" s="193">
        <f>SUM(C7:D7)</f>
        <v>550</v>
      </c>
      <c r="C7" s="184">
        <v>287</v>
      </c>
      <c r="D7" s="184">
        <v>263</v>
      </c>
      <c r="E7" s="167">
        <v>106</v>
      </c>
      <c r="F7" s="167">
        <v>74</v>
      </c>
    </row>
    <row r="8" spans="1:6" ht="14.25" customHeight="1" x14ac:dyDescent="0.2">
      <c r="A8" s="263" t="s">
        <v>336</v>
      </c>
      <c r="B8" s="264">
        <f>SUM(C8:D8)</f>
        <v>495</v>
      </c>
      <c r="C8" s="244">
        <v>281</v>
      </c>
      <c r="D8" s="244">
        <v>214</v>
      </c>
      <c r="E8" s="241">
        <v>84</v>
      </c>
      <c r="F8" s="241">
        <v>65</v>
      </c>
    </row>
    <row r="9" spans="1:6" ht="14.25" customHeight="1" x14ac:dyDescent="0.2">
      <c r="A9" s="261" t="s">
        <v>353</v>
      </c>
      <c r="B9" s="273">
        <f>SUM(C9:D9)</f>
        <v>451</v>
      </c>
      <c r="C9" s="274">
        <v>256</v>
      </c>
      <c r="D9" s="274">
        <v>195</v>
      </c>
      <c r="E9" s="243">
        <v>93</v>
      </c>
      <c r="F9" s="243">
        <v>71</v>
      </c>
    </row>
    <row r="10" spans="1:6" ht="8.1" customHeight="1" x14ac:dyDescent="0.2">
      <c r="A10" s="249"/>
      <c r="B10" s="249"/>
      <c r="C10" s="249"/>
      <c r="D10" s="249"/>
      <c r="E10" s="249"/>
      <c r="F10" s="249"/>
    </row>
    <row r="11" spans="1:6" ht="12.75" customHeight="1" x14ac:dyDescent="0.2">
      <c r="A11" s="428" t="s">
        <v>83</v>
      </c>
      <c r="B11" s="429"/>
      <c r="C11" s="422" t="s">
        <v>82</v>
      </c>
      <c r="D11" s="423"/>
      <c r="E11" s="424" t="s">
        <v>81</v>
      </c>
      <c r="F11" s="426" t="s">
        <v>23</v>
      </c>
    </row>
    <row r="12" spans="1:6" ht="12.75" customHeight="1" x14ac:dyDescent="0.2">
      <c r="A12" s="250" t="s">
        <v>80</v>
      </c>
      <c r="B12" s="251" t="s">
        <v>79</v>
      </c>
      <c r="C12" s="251" t="s">
        <v>80</v>
      </c>
      <c r="D12" s="250" t="s">
        <v>79</v>
      </c>
      <c r="E12" s="425"/>
      <c r="F12" s="427"/>
    </row>
    <row r="13" spans="1:6" ht="14.25" customHeight="1" x14ac:dyDescent="0.2">
      <c r="A13" s="241">
        <v>92</v>
      </c>
      <c r="B13" s="241">
        <v>101</v>
      </c>
      <c r="C13" s="241">
        <v>92</v>
      </c>
      <c r="D13" s="241">
        <v>97</v>
      </c>
      <c r="E13" s="252">
        <v>15</v>
      </c>
      <c r="F13" s="241">
        <v>39</v>
      </c>
    </row>
    <row r="14" spans="1:6" ht="14.25" customHeight="1" x14ac:dyDescent="0.2">
      <c r="A14" s="241">
        <v>85</v>
      </c>
      <c r="B14" s="241">
        <v>99</v>
      </c>
      <c r="C14" s="241">
        <v>93</v>
      </c>
      <c r="D14" s="241">
        <v>99</v>
      </c>
      <c r="E14" s="252">
        <v>15</v>
      </c>
      <c r="F14" s="241">
        <v>39</v>
      </c>
    </row>
    <row r="15" spans="1:6" ht="14.25" customHeight="1" x14ac:dyDescent="0.2">
      <c r="A15" s="241">
        <v>82</v>
      </c>
      <c r="B15" s="241">
        <v>103</v>
      </c>
      <c r="C15" s="241">
        <v>80</v>
      </c>
      <c r="D15" s="241">
        <v>97</v>
      </c>
      <c r="E15" s="252">
        <v>15</v>
      </c>
      <c r="F15" s="241">
        <v>39</v>
      </c>
    </row>
    <row r="16" spans="1:6" ht="14.25" customHeight="1" x14ac:dyDescent="0.2">
      <c r="A16" s="241">
        <v>100</v>
      </c>
      <c r="B16" s="241">
        <v>67</v>
      </c>
      <c r="C16" s="241">
        <v>97</v>
      </c>
      <c r="D16" s="241">
        <v>82</v>
      </c>
      <c r="E16" s="252">
        <v>15</v>
      </c>
      <c r="F16" s="241">
        <v>39</v>
      </c>
    </row>
    <row r="17" spans="1:6" ht="14.25" customHeight="1" x14ac:dyDescent="0.2">
      <c r="A17" s="243">
        <v>67</v>
      </c>
      <c r="B17" s="243">
        <v>60</v>
      </c>
      <c r="C17" s="243">
        <v>96</v>
      </c>
      <c r="D17" s="243">
        <v>64</v>
      </c>
      <c r="E17" s="354">
        <v>14</v>
      </c>
      <c r="F17" s="243">
        <v>39</v>
      </c>
    </row>
    <row r="18" spans="1:6" ht="12" customHeight="1" x14ac:dyDescent="0.15">
      <c r="A18" s="293"/>
      <c r="B18" s="417"/>
      <c r="C18" s="418"/>
      <c r="D18" s="294"/>
      <c r="E18" s="295"/>
      <c r="F18" s="296" t="s">
        <v>73</v>
      </c>
    </row>
    <row r="19" spans="1:6" ht="12" customHeight="1" x14ac:dyDescent="0.2"/>
  </sheetData>
  <mergeCells count="8">
    <mergeCell ref="B18:C18"/>
    <mergeCell ref="B3:D3"/>
    <mergeCell ref="E3:F3"/>
    <mergeCell ref="C11:D11"/>
    <mergeCell ref="E11:E12"/>
    <mergeCell ref="F11:F12"/>
    <mergeCell ref="A11:B11"/>
    <mergeCell ref="A3:A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2" tint="-9.9978637043366805E-2"/>
  </sheetPr>
  <dimension ref="A1:J9"/>
  <sheetViews>
    <sheetView showGridLines="0" view="pageBreakPreview" zoomScale="130" zoomScaleNormal="115" zoomScaleSheetLayoutView="130" workbookViewId="0">
      <selection activeCell="Z16" sqref="Z16"/>
    </sheetView>
  </sheetViews>
  <sheetFormatPr defaultColWidth="2.88671875" defaultRowHeight="12.75" customHeight="1" x14ac:dyDescent="0.2"/>
  <cols>
    <col min="1" max="1" width="5.44140625" style="1" customWidth="1"/>
    <col min="2" max="8" width="5.21875" style="1" customWidth="1"/>
    <col min="9" max="16384" width="2.88671875" style="1"/>
  </cols>
  <sheetData>
    <row r="1" spans="1:10" s="66" customFormat="1" ht="17.100000000000001" customHeight="1" x14ac:dyDescent="0.2">
      <c r="A1" s="297" t="s">
        <v>261</v>
      </c>
      <c r="B1" s="298"/>
      <c r="C1" s="298"/>
      <c r="D1" s="298"/>
      <c r="E1" s="298"/>
      <c r="F1" s="298"/>
      <c r="G1" s="298"/>
      <c r="H1" s="298"/>
    </row>
    <row r="2" spans="1:10" ht="12" customHeight="1" x14ac:dyDescent="0.2">
      <c r="A2" s="292"/>
      <c r="B2" s="292"/>
      <c r="C2" s="292"/>
      <c r="D2" s="292"/>
      <c r="E2" s="292"/>
      <c r="F2" s="292"/>
      <c r="G2" s="292"/>
      <c r="H2" s="299" t="s">
        <v>198</v>
      </c>
    </row>
    <row r="3" spans="1:10" ht="26.25" customHeight="1" x14ac:dyDescent="0.2">
      <c r="A3" s="300"/>
      <c r="B3" s="301" t="s">
        <v>12</v>
      </c>
      <c r="C3" s="302" t="s">
        <v>78</v>
      </c>
      <c r="D3" s="302" t="s">
        <v>76</v>
      </c>
      <c r="E3" s="303" t="s">
        <v>248</v>
      </c>
      <c r="F3" s="304" t="s">
        <v>77</v>
      </c>
      <c r="G3" s="303" t="s">
        <v>75</v>
      </c>
      <c r="H3" s="303" t="s">
        <v>74</v>
      </c>
      <c r="J3" s="115"/>
    </row>
    <row r="4" spans="1:10" ht="14.25" customHeight="1" x14ac:dyDescent="0.2">
      <c r="A4" s="314" t="s">
        <v>335</v>
      </c>
      <c r="B4" s="262">
        <f>SUM(C4:F4)</f>
        <v>185</v>
      </c>
      <c r="C4" s="241">
        <v>108</v>
      </c>
      <c r="D4" s="241">
        <v>65</v>
      </c>
      <c r="E4" s="241">
        <v>12</v>
      </c>
      <c r="F4" s="241">
        <v>0</v>
      </c>
      <c r="G4" s="265">
        <v>58.4</v>
      </c>
      <c r="H4" s="265">
        <v>35.1</v>
      </c>
      <c r="J4" s="307"/>
    </row>
    <row r="5" spans="1:10" ht="14.25" customHeight="1" x14ac:dyDescent="0.2">
      <c r="A5" s="314" t="s">
        <v>287</v>
      </c>
      <c r="B5" s="262">
        <f>SUM(C5:F5)</f>
        <v>190</v>
      </c>
      <c r="C5" s="241">
        <v>121</v>
      </c>
      <c r="D5" s="241">
        <v>59</v>
      </c>
      <c r="E5" s="241">
        <v>10</v>
      </c>
      <c r="F5" s="241">
        <v>0</v>
      </c>
      <c r="G5" s="265">
        <v>63.7</v>
      </c>
      <c r="H5" s="265">
        <v>31.1</v>
      </c>
      <c r="J5" s="307"/>
    </row>
    <row r="6" spans="1:10" ht="14.25" customHeight="1" x14ac:dyDescent="0.2">
      <c r="A6" s="314">
        <v>2</v>
      </c>
      <c r="B6" s="262">
        <f>SUM(C6:F6)</f>
        <v>176</v>
      </c>
      <c r="C6" s="241">
        <v>100</v>
      </c>
      <c r="D6" s="241">
        <v>75</v>
      </c>
      <c r="E6" s="241">
        <v>1</v>
      </c>
      <c r="F6" s="241">
        <v>0</v>
      </c>
      <c r="G6" s="265">
        <v>56.8</v>
      </c>
      <c r="H6" s="265">
        <v>42.6</v>
      </c>
      <c r="J6" s="307"/>
    </row>
    <row r="7" spans="1:10" ht="14.25" customHeight="1" x14ac:dyDescent="0.2">
      <c r="A7" s="323">
        <v>3</v>
      </c>
      <c r="B7" s="262">
        <f>SUM(C7:F7)</f>
        <v>178</v>
      </c>
      <c r="C7" s="241">
        <v>112</v>
      </c>
      <c r="D7" s="241">
        <v>54</v>
      </c>
      <c r="E7" s="241">
        <v>12</v>
      </c>
      <c r="F7" s="241">
        <v>0</v>
      </c>
      <c r="G7" s="265">
        <v>62.921348314606739</v>
      </c>
      <c r="H7" s="265">
        <v>30.337078651685395</v>
      </c>
      <c r="J7" s="317"/>
    </row>
    <row r="8" spans="1:10" ht="14.25" customHeight="1" x14ac:dyDescent="0.2">
      <c r="A8" s="311">
        <v>4</v>
      </c>
      <c r="B8" s="275">
        <f>SUM(C8:F8)</f>
        <v>173</v>
      </c>
      <c r="C8" s="243">
        <v>118</v>
      </c>
      <c r="D8" s="243">
        <v>50</v>
      </c>
      <c r="E8" s="243">
        <v>5</v>
      </c>
      <c r="F8" s="243">
        <v>0</v>
      </c>
      <c r="G8" s="355">
        <v>68.2</v>
      </c>
      <c r="H8" s="355">
        <v>28.9</v>
      </c>
      <c r="J8" s="307"/>
    </row>
    <row r="9" spans="1:10" ht="12" customHeight="1" x14ac:dyDescent="0.15">
      <c r="A9" s="154"/>
      <c r="B9" s="154"/>
      <c r="C9" s="154"/>
      <c r="D9" s="154"/>
      <c r="E9" s="154"/>
      <c r="F9" s="154"/>
      <c r="G9" s="154"/>
      <c r="H9" s="155" t="s">
        <v>73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2" tint="-9.9978637043366805E-2"/>
  </sheetPr>
  <dimension ref="A1:B21"/>
  <sheetViews>
    <sheetView showGridLines="0" view="pageBreakPreview" zoomScale="130" zoomScaleNormal="160" zoomScaleSheetLayoutView="130" workbookViewId="0">
      <selection activeCell="AA23" sqref="AA23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16384" width="2.88671875" style="1"/>
  </cols>
  <sheetData>
    <row r="1" spans="1:2" ht="17.100000000000001" customHeight="1" x14ac:dyDescent="0.2">
      <c r="A1" s="98" t="s">
        <v>94</v>
      </c>
    </row>
    <row r="2" spans="1:2" ht="12" customHeight="1" x14ac:dyDescent="0.2">
      <c r="B2" s="92" t="s">
        <v>349</v>
      </c>
    </row>
    <row r="3" spans="1:2" ht="13.5" customHeight="1" x14ac:dyDescent="0.2">
      <c r="A3" s="97" t="s">
        <v>72</v>
      </c>
      <c r="B3" s="96" t="s">
        <v>242</v>
      </c>
    </row>
    <row r="4" spans="1:2" ht="13.5" customHeight="1" x14ac:dyDescent="0.2">
      <c r="A4" s="97" t="s">
        <v>71</v>
      </c>
      <c r="B4" s="96" t="s">
        <v>243</v>
      </c>
    </row>
    <row r="5" spans="1:2" ht="13.5" customHeight="1" x14ac:dyDescent="0.2">
      <c r="A5" s="97" t="s">
        <v>70</v>
      </c>
      <c r="B5" s="96" t="s">
        <v>244</v>
      </c>
    </row>
    <row r="6" spans="1:2" ht="13.5" customHeight="1" x14ac:dyDescent="0.2">
      <c r="A6" s="97" t="s">
        <v>69</v>
      </c>
      <c r="B6" s="96" t="s">
        <v>245</v>
      </c>
    </row>
    <row r="7" spans="1:2" ht="13.5" customHeight="1" x14ac:dyDescent="0.2">
      <c r="A7" s="97" t="s">
        <v>93</v>
      </c>
      <c r="B7" s="96" t="s">
        <v>246</v>
      </c>
    </row>
    <row r="8" spans="1:2" ht="13.5" customHeight="1" x14ac:dyDescent="0.2">
      <c r="A8" s="97" t="s">
        <v>68</v>
      </c>
      <c r="B8" s="96" t="s">
        <v>253</v>
      </c>
    </row>
    <row r="9" spans="1:2" ht="13.5" customHeight="1" x14ac:dyDescent="0.2">
      <c r="A9" s="97" t="s">
        <v>92</v>
      </c>
      <c r="B9" s="132" t="s">
        <v>247</v>
      </c>
    </row>
    <row r="10" spans="1:2" ht="12" customHeight="1" x14ac:dyDescent="0.15">
      <c r="B10" s="28" t="s">
        <v>86</v>
      </c>
    </row>
    <row r="12" spans="1:2" ht="17.100000000000001" customHeight="1" x14ac:dyDescent="0.2"/>
    <row r="13" spans="1:2" ht="12" customHeight="1" x14ac:dyDescent="0.2"/>
    <row r="16" spans="1:2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2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2" tint="-9.9978637043366805E-2"/>
  </sheetPr>
  <dimension ref="A1:H11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7" width="6.109375" style="1" customWidth="1"/>
    <col min="8" max="16384" width="2.88671875" style="1"/>
  </cols>
  <sheetData>
    <row r="1" spans="1:8" ht="17.100000000000001" customHeight="1" x14ac:dyDescent="0.2">
      <c r="A1" s="315" t="s">
        <v>222</v>
      </c>
      <c r="B1" s="200"/>
      <c r="C1" s="154"/>
      <c r="D1" s="154"/>
      <c r="E1" s="154"/>
      <c r="F1" s="154"/>
      <c r="G1" s="154"/>
    </row>
    <row r="2" spans="1:8" ht="12" customHeight="1" x14ac:dyDescent="0.2">
      <c r="A2" s="154"/>
      <c r="B2" s="154"/>
      <c r="C2" s="154"/>
      <c r="D2" s="154"/>
      <c r="E2" s="154"/>
      <c r="F2" s="154"/>
      <c r="G2" s="190" t="s">
        <v>284</v>
      </c>
    </row>
    <row r="3" spans="1:8" ht="12.75" customHeight="1" x14ac:dyDescent="0.2">
      <c r="A3" s="430"/>
      <c r="B3" s="416" t="s">
        <v>91</v>
      </c>
      <c r="C3" s="431"/>
      <c r="D3" s="432"/>
      <c r="E3" s="433" t="s">
        <v>90</v>
      </c>
      <c r="F3" s="416" t="s">
        <v>89</v>
      </c>
      <c r="G3" s="432"/>
    </row>
    <row r="4" spans="1:8" ht="12.75" customHeight="1" x14ac:dyDescent="0.2">
      <c r="A4" s="430"/>
      <c r="B4" s="313" t="s">
        <v>12</v>
      </c>
      <c r="C4" s="312" t="s">
        <v>88</v>
      </c>
      <c r="D4" s="312" t="s">
        <v>87</v>
      </c>
      <c r="E4" s="433"/>
      <c r="F4" s="312" t="s">
        <v>88</v>
      </c>
      <c r="G4" s="312" t="s">
        <v>87</v>
      </c>
    </row>
    <row r="5" spans="1:8" ht="16.5" customHeight="1" x14ac:dyDescent="0.2">
      <c r="A5" s="309" t="s">
        <v>335</v>
      </c>
      <c r="B5" s="201">
        <f>SUM(C5:D5)</f>
        <v>847070</v>
      </c>
      <c r="C5" s="184">
        <v>563227</v>
      </c>
      <c r="D5" s="184">
        <v>283843</v>
      </c>
      <c r="E5" s="148" t="s">
        <v>254</v>
      </c>
      <c r="F5" s="184">
        <v>190</v>
      </c>
      <c r="G5" s="184">
        <v>192</v>
      </c>
    </row>
    <row r="6" spans="1:8" ht="16.5" customHeight="1" x14ac:dyDescent="0.2">
      <c r="A6" s="309" t="s">
        <v>287</v>
      </c>
      <c r="B6" s="201">
        <f>SUM(C6:D6)</f>
        <v>779367</v>
      </c>
      <c r="C6" s="244">
        <v>519678</v>
      </c>
      <c r="D6" s="244">
        <v>259689</v>
      </c>
      <c r="E6" s="239" t="s">
        <v>277</v>
      </c>
      <c r="F6" s="244">
        <v>175</v>
      </c>
      <c r="G6" s="244">
        <v>177</v>
      </c>
    </row>
    <row r="7" spans="1:8" ht="16.5" customHeight="1" x14ac:dyDescent="0.2">
      <c r="A7" s="309">
        <v>2</v>
      </c>
      <c r="B7" s="290">
        <f>SUM(C7:D7)</f>
        <v>801550</v>
      </c>
      <c r="C7" s="244">
        <v>544847</v>
      </c>
      <c r="D7" s="244">
        <v>256703</v>
      </c>
      <c r="E7" s="239" t="s">
        <v>327</v>
      </c>
      <c r="F7" s="244">
        <v>181</v>
      </c>
      <c r="G7" s="244">
        <v>181</v>
      </c>
    </row>
    <row r="8" spans="1:8" ht="16.5" customHeight="1" x14ac:dyDescent="0.2">
      <c r="A8" s="319">
        <v>3</v>
      </c>
      <c r="B8" s="290">
        <f>SUM(C8:D8)</f>
        <v>846651</v>
      </c>
      <c r="C8" s="244">
        <v>574937</v>
      </c>
      <c r="D8" s="244">
        <v>271714</v>
      </c>
      <c r="E8" s="239" t="s">
        <v>337</v>
      </c>
      <c r="F8" s="244">
        <v>193</v>
      </c>
      <c r="G8" s="244">
        <v>193</v>
      </c>
    </row>
    <row r="9" spans="1:8" ht="16.5" customHeight="1" x14ac:dyDescent="0.2">
      <c r="A9" s="310">
        <v>4</v>
      </c>
      <c r="B9" s="276">
        <f>SUM(C9:D9)</f>
        <v>833502</v>
      </c>
      <c r="C9" s="274">
        <v>561644</v>
      </c>
      <c r="D9" s="274">
        <v>271858</v>
      </c>
      <c r="E9" s="341" t="s">
        <v>364</v>
      </c>
      <c r="F9" s="274">
        <v>191</v>
      </c>
      <c r="G9" s="274">
        <v>191</v>
      </c>
      <c r="H9" s="332"/>
    </row>
    <row r="10" spans="1:8" ht="18.600000000000001" customHeight="1" x14ac:dyDescent="0.2">
      <c r="A10" s="434" t="s">
        <v>373</v>
      </c>
      <c r="B10" s="435"/>
      <c r="C10" s="435"/>
      <c r="D10" s="435"/>
      <c r="E10" s="435"/>
      <c r="F10" s="435"/>
      <c r="G10" s="435"/>
      <c r="H10" s="332"/>
    </row>
    <row r="11" spans="1:8" ht="12.75" customHeight="1" x14ac:dyDescent="0.2">
      <c r="F11" s="154"/>
      <c r="G11" s="342" t="s">
        <v>339</v>
      </c>
    </row>
  </sheetData>
  <mergeCells count="5">
    <mergeCell ref="A3:A4"/>
    <mergeCell ref="B3:D3"/>
    <mergeCell ref="E3:E4"/>
    <mergeCell ref="F3:G3"/>
    <mergeCell ref="A10:G10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2" tint="-9.9978637043366805E-2"/>
  </sheetPr>
  <dimension ref="A1:R24"/>
  <sheetViews>
    <sheetView showGridLines="0" view="pageBreakPreview" zoomScale="130" zoomScaleNormal="115" zoomScaleSheetLayoutView="130" workbookViewId="0">
      <selection sqref="A1:G1"/>
    </sheetView>
  </sheetViews>
  <sheetFormatPr defaultColWidth="2.88671875" defaultRowHeight="12.75" customHeight="1" x14ac:dyDescent="0.2"/>
  <cols>
    <col min="1" max="1" width="8.6640625" style="1" customWidth="1"/>
    <col min="2" max="2" width="8.88671875" style="1" customWidth="1"/>
    <col min="3" max="3" width="6.21875" style="1" customWidth="1"/>
    <col min="4" max="4" width="5.109375" style="1" customWidth="1"/>
    <col min="5" max="5" width="6.6640625" style="1" customWidth="1"/>
    <col min="6" max="6" width="6.44140625" style="1" customWidth="1"/>
    <col min="7" max="7" width="6.33203125" style="1" customWidth="1"/>
    <col min="8" max="15" width="2.88671875" style="1"/>
    <col min="16" max="18" width="6.88671875" style="1" customWidth="1"/>
    <col min="19" max="16384" width="2.88671875" style="1"/>
  </cols>
  <sheetData>
    <row r="1" spans="1:18" s="60" customFormat="1" ht="27" customHeight="1" x14ac:dyDescent="0.2">
      <c r="A1" s="436" t="s">
        <v>231</v>
      </c>
      <c r="B1" s="436"/>
      <c r="C1" s="437"/>
      <c r="D1" s="437"/>
      <c r="E1" s="437"/>
      <c r="F1" s="437"/>
      <c r="G1" s="437"/>
    </row>
    <row r="2" spans="1:18" ht="12" customHeight="1" x14ac:dyDescent="0.2">
      <c r="G2" s="92" t="s">
        <v>354</v>
      </c>
    </row>
    <row r="3" spans="1:18" ht="24.9" customHeight="1" x14ac:dyDescent="0.2">
      <c r="A3" s="119"/>
      <c r="B3" s="120" t="s">
        <v>72</v>
      </c>
      <c r="C3" s="120" t="s">
        <v>97</v>
      </c>
      <c r="D3" s="120" t="s">
        <v>296</v>
      </c>
      <c r="E3" s="65" t="s">
        <v>69</v>
      </c>
      <c r="F3" s="65" t="s">
        <v>297</v>
      </c>
      <c r="G3" s="65" t="s">
        <v>68</v>
      </c>
    </row>
    <row r="4" spans="1:18" ht="30" customHeight="1" x14ac:dyDescent="0.2">
      <c r="A4" s="65" t="s">
        <v>306</v>
      </c>
      <c r="B4" s="253" t="s">
        <v>311</v>
      </c>
      <c r="C4" s="120" t="s">
        <v>204</v>
      </c>
      <c r="D4" s="65" t="s">
        <v>304</v>
      </c>
      <c r="E4" s="121">
        <v>4686.49</v>
      </c>
      <c r="F4" s="121">
        <v>1270.77</v>
      </c>
      <c r="G4" s="121">
        <v>1993.5</v>
      </c>
    </row>
    <row r="5" spans="1:18" ht="30" customHeight="1" x14ac:dyDescent="0.2">
      <c r="A5" s="65" t="s">
        <v>307</v>
      </c>
      <c r="B5" s="253" t="s">
        <v>312</v>
      </c>
      <c r="C5" s="120" t="s">
        <v>298</v>
      </c>
      <c r="D5" s="65" t="s">
        <v>304</v>
      </c>
      <c r="E5" s="121">
        <v>3449</v>
      </c>
      <c r="F5" s="121">
        <v>571.77</v>
      </c>
      <c r="G5" s="121">
        <v>788.07</v>
      </c>
    </row>
    <row r="6" spans="1:18" ht="30" customHeight="1" x14ac:dyDescent="0.2">
      <c r="A6" s="65" t="s">
        <v>308</v>
      </c>
      <c r="B6" s="253" t="s">
        <v>313</v>
      </c>
      <c r="C6" s="120" t="s">
        <v>299</v>
      </c>
      <c r="D6" s="65" t="s">
        <v>304</v>
      </c>
      <c r="E6" s="121">
        <v>4409.7700000000004</v>
      </c>
      <c r="F6" s="121">
        <v>697.91</v>
      </c>
      <c r="G6" s="122">
        <v>933.54</v>
      </c>
    </row>
    <row r="7" spans="1:18" ht="30" customHeight="1" x14ac:dyDescent="0.2">
      <c r="A7" s="65" t="s">
        <v>305</v>
      </c>
      <c r="B7" s="253" t="s">
        <v>314</v>
      </c>
      <c r="C7" s="120" t="s">
        <v>300</v>
      </c>
      <c r="D7" s="65" t="s">
        <v>304</v>
      </c>
      <c r="E7" s="121">
        <v>1983.7</v>
      </c>
      <c r="F7" s="121">
        <v>511.65</v>
      </c>
      <c r="G7" s="121">
        <v>740.4</v>
      </c>
    </row>
    <row r="8" spans="1:18" ht="30" customHeight="1" x14ac:dyDescent="0.2">
      <c r="A8" s="65" t="s">
        <v>309</v>
      </c>
      <c r="B8" s="253" t="s">
        <v>317</v>
      </c>
      <c r="C8" s="120" t="s">
        <v>301</v>
      </c>
      <c r="D8" s="65" t="s">
        <v>304</v>
      </c>
      <c r="E8" s="121">
        <v>1590.95</v>
      </c>
      <c r="F8" s="121">
        <v>339.13</v>
      </c>
      <c r="G8" s="121">
        <v>535.91</v>
      </c>
    </row>
    <row r="9" spans="1:18" ht="30" customHeight="1" x14ac:dyDescent="0.2">
      <c r="A9" s="65" t="s">
        <v>310</v>
      </c>
      <c r="B9" s="253" t="s">
        <v>315</v>
      </c>
      <c r="C9" s="120" t="s">
        <v>302</v>
      </c>
      <c r="D9" s="65" t="s">
        <v>304</v>
      </c>
      <c r="E9" s="121">
        <v>1368.14</v>
      </c>
      <c r="F9" s="121">
        <v>302.5</v>
      </c>
      <c r="G9" s="121">
        <v>510</v>
      </c>
    </row>
    <row r="10" spans="1:18" ht="30" customHeight="1" x14ac:dyDescent="0.2">
      <c r="A10" s="120" t="s">
        <v>96</v>
      </c>
      <c r="B10" s="253" t="s">
        <v>316</v>
      </c>
      <c r="C10" s="120" t="s">
        <v>303</v>
      </c>
      <c r="D10" s="65" t="s">
        <v>304</v>
      </c>
      <c r="E10" s="121">
        <v>1152.67</v>
      </c>
      <c r="F10" s="121">
        <v>212.4</v>
      </c>
      <c r="G10" s="121">
        <v>392.4</v>
      </c>
      <c r="L10" s="2"/>
      <c r="M10" s="125"/>
      <c r="N10" s="125"/>
      <c r="O10" s="125"/>
      <c r="P10" s="126"/>
      <c r="Q10" s="126"/>
      <c r="R10" s="126"/>
    </row>
    <row r="11" spans="1:18" s="2" customFormat="1" ht="12.75" customHeight="1" x14ac:dyDescent="0.15">
      <c r="A11" s="116"/>
      <c r="B11" s="116"/>
      <c r="C11" s="116"/>
      <c r="D11" s="116"/>
      <c r="E11" s="116"/>
      <c r="F11" s="116"/>
      <c r="G11" s="28" t="s">
        <v>95</v>
      </c>
    </row>
    <row r="12" spans="1:18" s="2" customFormat="1" ht="18.75" customHeight="1" x14ac:dyDescent="0.2">
      <c r="A12" s="127"/>
      <c r="B12" s="127"/>
      <c r="C12" s="124"/>
      <c r="D12" s="124"/>
      <c r="E12" s="124"/>
      <c r="F12" s="124"/>
      <c r="G12" s="124"/>
    </row>
    <row r="13" spans="1:18" s="2" customFormat="1" ht="18.75" customHeight="1" x14ac:dyDescent="0.2">
      <c r="A13" s="127"/>
      <c r="B13" s="127"/>
      <c r="C13" s="124"/>
      <c r="D13" s="124"/>
      <c r="E13" s="124"/>
      <c r="F13" s="124"/>
      <c r="G13" s="124"/>
    </row>
    <row r="14" spans="1:18" s="2" customFormat="1" ht="18.75" customHeight="1" x14ac:dyDescent="0.2">
      <c r="A14" s="127"/>
      <c r="B14" s="127"/>
      <c r="C14" s="124"/>
      <c r="D14" s="124"/>
      <c r="E14" s="124"/>
      <c r="F14" s="124"/>
      <c r="G14" s="124"/>
    </row>
    <row r="15" spans="1:18" s="2" customFormat="1" ht="18.75" customHeight="1" x14ac:dyDescent="0.2">
      <c r="A15" s="127"/>
      <c r="B15" s="127"/>
      <c r="C15" s="124"/>
      <c r="D15" s="124"/>
      <c r="E15" s="124"/>
      <c r="F15" s="124"/>
      <c r="G15" s="124"/>
    </row>
    <row r="16" spans="1:18" s="2" customFormat="1" ht="18.75" customHeight="1" x14ac:dyDescent="0.2">
      <c r="A16" s="127"/>
      <c r="B16" s="127"/>
      <c r="C16" s="124"/>
      <c r="D16" s="124"/>
      <c r="E16" s="124"/>
      <c r="F16" s="124"/>
      <c r="G16" s="124"/>
    </row>
    <row r="17" spans="1:18" s="2" customFormat="1" ht="18.75" customHeight="1" x14ac:dyDescent="0.2">
      <c r="A17" s="127"/>
      <c r="B17" s="127"/>
      <c r="C17" s="124"/>
      <c r="D17" s="124"/>
      <c r="E17" s="124"/>
      <c r="F17" s="124"/>
      <c r="G17" s="124"/>
    </row>
    <row r="18" spans="1:18" s="2" customFormat="1" ht="18.75" customHeight="1" x14ac:dyDescent="0.2">
      <c r="A18" s="127"/>
      <c r="B18" s="127"/>
      <c r="C18" s="124"/>
      <c r="D18" s="124"/>
      <c r="E18" s="124"/>
      <c r="F18" s="124"/>
      <c r="G18" s="124"/>
    </row>
    <row r="19" spans="1:18" s="2" customFormat="1" ht="18.75" customHeight="1" x14ac:dyDescent="0.2">
      <c r="A19" s="128"/>
      <c r="B19" s="128"/>
      <c r="C19" s="124"/>
      <c r="D19" s="124"/>
      <c r="E19" s="124"/>
      <c r="F19" s="124"/>
      <c r="G19" s="124"/>
      <c r="M19" s="125"/>
      <c r="N19" s="124"/>
      <c r="O19" s="124"/>
      <c r="P19" s="124"/>
      <c r="Q19" s="124"/>
      <c r="R19" s="124"/>
    </row>
    <row r="20" spans="1:18" s="2" customFormat="1" ht="18.75" customHeight="1" x14ac:dyDescent="0.2">
      <c r="A20" s="129"/>
      <c r="B20" s="129"/>
      <c r="C20" s="130"/>
      <c r="D20" s="130"/>
      <c r="E20" s="130"/>
      <c r="F20" s="130"/>
      <c r="G20" s="130"/>
    </row>
    <row r="21" spans="1:18" s="2" customFormat="1" ht="11.25" customHeight="1" x14ac:dyDescent="0.15">
      <c r="A21" s="118"/>
      <c r="B21" s="118"/>
    </row>
    <row r="22" spans="1:18" s="131" customFormat="1" ht="9.75" customHeight="1" x14ac:dyDescent="0.15">
      <c r="A22" s="118"/>
      <c r="B22" s="118"/>
    </row>
    <row r="23" spans="1:18" s="131" customFormat="1" ht="9.75" customHeight="1" x14ac:dyDescent="0.15">
      <c r="A23" s="118"/>
      <c r="B23" s="118"/>
    </row>
    <row r="24" spans="1:18" s="131" customFormat="1" ht="12" customHeight="1" x14ac:dyDescent="0.15">
      <c r="G24" s="59"/>
    </row>
  </sheetData>
  <mergeCells count="1">
    <mergeCell ref="A1:G1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2" tint="-9.9978637043366805E-2"/>
  </sheetPr>
  <dimension ref="A1:Q17"/>
  <sheetViews>
    <sheetView showGridLines="0" view="pageBreakPreview" zoomScale="130" zoomScaleNormal="175" zoomScaleSheetLayoutView="130" workbookViewId="0">
      <selection sqref="A1:F1"/>
    </sheetView>
  </sheetViews>
  <sheetFormatPr defaultColWidth="2.88671875" defaultRowHeight="12.75" customHeight="1" x14ac:dyDescent="0.2"/>
  <cols>
    <col min="1" max="1" width="11.6640625" style="1" customWidth="1"/>
    <col min="2" max="6" width="6.21875" style="1" customWidth="1"/>
    <col min="7" max="14" width="2.88671875" style="1"/>
    <col min="15" max="17" width="6.88671875" style="1" customWidth="1"/>
    <col min="18" max="16384" width="2.88671875" style="1"/>
  </cols>
  <sheetData>
    <row r="1" spans="1:17" ht="30" customHeight="1" x14ac:dyDescent="0.2">
      <c r="A1" s="438" t="s">
        <v>229</v>
      </c>
      <c r="B1" s="438"/>
      <c r="C1" s="438"/>
      <c r="D1" s="438"/>
      <c r="E1" s="438"/>
      <c r="F1" s="438"/>
    </row>
    <row r="2" spans="1:17" ht="12" customHeight="1" x14ac:dyDescent="0.2">
      <c r="A2" s="133"/>
      <c r="B2" s="133"/>
      <c r="C2" s="133"/>
      <c r="D2" s="133"/>
      <c r="E2" s="133"/>
      <c r="F2" s="202" t="s">
        <v>249</v>
      </c>
    </row>
    <row r="3" spans="1:17" ht="20.100000000000001" customHeight="1" x14ac:dyDescent="0.2">
      <c r="A3" s="203"/>
      <c r="B3" s="322" t="s">
        <v>335</v>
      </c>
      <c r="C3" s="322" t="s">
        <v>287</v>
      </c>
      <c r="D3" s="322">
        <v>2</v>
      </c>
      <c r="E3" s="322">
        <v>3</v>
      </c>
      <c r="F3" s="229">
        <v>4</v>
      </c>
    </row>
    <row r="4" spans="1:17" ht="23.25" customHeight="1" x14ac:dyDescent="0.2">
      <c r="A4" s="204" t="s">
        <v>228</v>
      </c>
      <c r="B4" s="205">
        <v>3054</v>
      </c>
      <c r="C4" s="247">
        <v>2661</v>
      </c>
      <c r="D4" s="247">
        <v>1677</v>
      </c>
      <c r="E4" s="247">
        <v>0</v>
      </c>
      <c r="F4" s="247">
        <v>1379</v>
      </c>
    </row>
    <row r="5" spans="1:17" ht="23.25" customHeight="1" x14ac:dyDescent="0.2">
      <c r="A5" s="231" t="s">
        <v>236</v>
      </c>
      <c r="B5" s="205">
        <v>2138</v>
      </c>
      <c r="C5" s="247">
        <v>1873</v>
      </c>
      <c r="D5" s="247">
        <v>727</v>
      </c>
      <c r="E5" s="247">
        <v>742</v>
      </c>
      <c r="F5" s="247">
        <v>1430</v>
      </c>
    </row>
    <row r="6" spans="1:17" ht="23.25" customHeight="1" x14ac:dyDescent="0.2">
      <c r="A6" s="231" t="s">
        <v>237</v>
      </c>
      <c r="B6" s="205">
        <v>2117</v>
      </c>
      <c r="C6" s="247">
        <v>1821</v>
      </c>
      <c r="D6" s="247">
        <v>838</v>
      </c>
      <c r="E6" s="247">
        <v>1758</v>
      </c>
      <c r="F6" s="247">
        <v>1825</v>
      </c>
    </row>
    <row r="7" spans="1:17" ht="23.25" customHeight="1" x14ac:dyDescent="0.2">
      <c r="A7" s="231" t="s">
        <v>240</v>
      </c>
      <c r="B7" s="205">
        <v>1456</v>
      </c>
      <c r="C7" s="247">
        <v>1270</v>
      </c>
      <c r="D7" s="247">
        <v>621</v>
      </c>
      <c r="E7" s="247">
        <v>741</v>
      </c>
      <c r="F7" s="247">
        <v>986</v>
      </c>
    </row>
    <row r="8" spans="1:17" ht="23.25" customHeight="1" x14ac:dyDescent="0.2">
      <c r="A8" s="231" t="s">
        <v>238</v>
      </c>
      <c r="B8" s="205">
        <v>1161</v>
      </c>
      <c r="C8" s="247">
        <v>1270</v>
      </c>
      <c r="D8" s="247">
        <v>658</v>
      </c>
      <c r="E8" s="247">
        <v>1096</v>
      </c>
      <c r="F8" s="247">
        <v>1242</v>
      </c>
    </row>
    <row r="9" spans="1:17" ht="23.25" customHeight="1" x14ac:dyDescent="0.2">
      <c r="A9" s="231" t="s">
        <v>239</v>
      </c>
      <c r="B9" s="205">
        <v>1099</v>
      </c>
      <c r="C9" s="247">
        <v>834</v>
      </c>
      <c r="D9" s="247">
        <v>344</v>
      </c>
      <c r="E9" s="247">
        <v>669</v>
      </c>
      <c r="F9" s="247">
        <v>737</v>
      </c>
    </row>
    <row r="10" spans="1:17" ht="23.25" customHeight="1" x14ac:dyDescent="0.2">
      <c r="A10" s="204" t="s">
        <v>96</v>
      </c>
      <c r="B10" s="205">
        <v>439</v>
      </c>
      <c r="C10" s="247">
        <v>343</v>
      </c>
      <c r="D10" s="247">
        <v>122</v>
      </c>
      <c r="E10" s="247">
        <v>170</v>
      </c>
      <c r="F10" s="247">
        <v>263</v>
      </c>
      <c r="K10" s="2"/>
      <c r="L10" s="125"/>
      <c r="M10" s="124"/>
      <c r="N10" s="124"/>
      <c r="O10" s="124"/>
      <c r="P10" s="124"/>
      <c r="Q10" s="124"/>
    </row>
    <row r="11" spans="1:17" ht="23.25" customHeight="1" x14ac:dyDescent="0.2">
      <c r="A11" s="123" t="s">
        <v>22</v>
      </c>
      <c r="B11" s="206">
        <f>SUM(B4:B10)</f>
        <v>11464</v>
      </c>
      <c r="C11" s="206">
        <f>SUM(C4:C10)</f>
        <v>10072</v>
      </c>
      <c r="D11" s="277">
        <f>SUM(D4:D10)</f>
        <v>4987</v>
      </c>
      <c r="E11" s="277">
        <f>SUM(E4:E10)</f>
        <v>5176</v>
      </c>
      <c r="F11" s="277">
        <f>SUM(F4:F10)</f>
        <v>7862</v>
      </c>
    </row>
    <row r="12" spans="1:17" ht="12" customHeight="1" x14ac:dyDescent="0.15">
      <c r="A12" s="151"/>
      <c r="B12" s="154"/>
      <c r="C12" s="154"/>
      <c r="D12" s="154"/>
      <c r="E12" s="154"/>
      <c r="F12" s="155" t="s">
        <v>95</v>
      </c>
    </row>
    <row r="13" spans="1:17" s="116" customFormat="1" ht="9.75" customHeight="1" x14ac:dyDescent="0.15">
      <c r="A13" s="54"/>
    </row>
    <row r="14" spans="1:17" s="116" customFormat="1" ht="9.75" customHeight="1" x14ac:dyDescent="0.15">
      <c r="A14" s="54"/>
    </row>
    <row r="15" spans="1:17" s="116" customFormat="1" ht="12" customHeight="1" x14ac:dyDescent="0.15">
      <c r="F15" s="28"/>
    </row>
    <row r="17" ht="11.4" customHeight="1" x14ac:dyDescent="0.2"/>
  </sheetData>
  <mergeCells count="1">
    <mergeCell ref="A1:F1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2" tint="-9.9978637043366805E-2"/>
  </sheetPr>
  <dimension ref="A1:F27"/>
  <sheetViews>
    <sheetView showGridLines="0" view="pageBreakPreview" zoomScale="130" zoomScaleNormal="150" zoomScaleSheetLayoutView="130" workbookViewId="0"/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6" width="3.77734375" style="1" customWidth="1"/>
    <col min="7" max="16384" width="2.88671875" style="1"/>
  </cols>
  <sheetData>
    <row r="1" spans="1:6" ht="17.100000000000001" customHeight="1" x14ac:dyDescent="0.2">
      <c r="A1" s="107" t="s">
        <v>128</v>
      </c>
      <c r="B1" s="23"/>
    </row>
    <row r="2" spans="1:6" ht="12" customHeight="1" x14ac:dyDescent="0.2">
      <c r="A2" s="21"/>
      <c r="B2" s="117" t="s">
        <v>355</v>
      </c>
      <c r="F2" s="95"/>
    </row>
    <row r="3" spans="1:6" ht="13.5" customHeight="1" x14ac:dyDescent="0.2">
      <c r="A3" s="97" t="s">
        <v>72</v>
      </c>
      <c r="B3" s="96" t="s">
        <v>318</v>
      </c>
      <c r="F3" s="95"/>
    </row>
    <row r="4" spans="1:6" ht="13.5" customHeight="1" x14ac:dyDescent="0.2">
      <c r="A4" s="97" t="s">
        <v>296</v>
      </c>
      <c r="B4" s="96" t="s">
        <v>190</v>
      </c>
      <c r="F4" s="95"/>
    </row>
    <row r="5" spans="1:6" ht="13.5" customHeight="1" x14ac:dyDescent="0.2">
      <c r="A5" s="97" t="s">
        <v>69</v>
      </c>
      <c r="B5" s="96" t="s">
        <v>188</v>
      </c>
      <c r="F5" s="95"/>
    </row>
    <row r="6" spans="1:6" ht="13.5" customHeight="1" x14ac:dyDescent="0.2">
      <c r="A6" s="97" t="s">
        <v>68</v>
      </c>
      <c r="B6" s="96" t="s">
        <v>127</v>
      </c>
      <c r="F6" s="95"/>
    </row>
    <row r="7" spans="1:6" ht="13.5" customHeight="1" x14ac:dyDescent="0.2">
      <c r="A7" s="97" t="s">
        <v>295</v>
      </c>
      <c r="B7" s="96" t="s">
        <v>205</v>
      </c>
      <c r="F7" s="95"/>
    </row>
    <row r="8" spans="1:6" ht="12" customHeight="1" x14ac:dyDescent="0.15">
      <c r="A8" s="2"/>
      <c r="B8" s="59" t="s">
        <v>338</v>
      </c>
      <c r="F8" s="53"/>
    </row>
    <row r="9" spans="1:6" ht="12.75" customHeight="1" x14ac:dyDescent="0.2">
      <c r="A9" s="12"/>
      <c r="B9" s="2"/>
    </row>
    <row r="10" spans="1:6" ht="17.100000000000001" customHeight="1" x14ac:dyDescent="0.2">
      <c r="A10" s="2"/>
      <c r="B10" s="2"/>
    </row>
    <row r="11" spans="1:6" ht="12" customHeight="1" x14ac:dyDescent="0.2">
      <c r="A11" s="2"/>
      <c r="B11" s="2"/>
    </row>
    <row r="12" spans="1:6" ht="13.5" customHeight="1" x14ac:dyDescent="0.2">
      <c r="A12" s="10"/>
      <c r="B12" s="2"/>
    </row>
    <row r="13" spans="1:6" ht="13.5" customHeight="1" x14ac:dyDescent="0.2">
      <c r="A13" s="7"/>
      <c r="B13" s="7"/>
    </row>
    <row r="14" spans="1:6" ht="15" customHeight="1" x14ac:dyDescent="0.2">
      <c r="A14" s="5"/>
      <c r="B14" s="94"/>
    </row>
    <row r="15" spans="1:6" ht="15" customHeight="1" x14ac:dyDescent="0.2">
      <c r="A15" s="125"/>
      <c r="B15" s="124"/>
    </row>
    <row r="16" spans="1:6" ht="15" customHeight="1" x14ac:dyDescent="0.2">
      <c r="A16" s="5"/>
      <c r="B16" s="94"/>
    </row>
    <row r="17" spans="1:2" ht="12" customHeight="1" x14ac:dyDescent="0.2">
      <c r="A17" s="5"/>
      <c r="B17" s="94"/>
    </row>
    <row r="18" spans="1:2" ht="13.5" customHeight="1" x14ac:dyDescent="0.2">
      <c r="A18" s="5"/>
      <c r="B18" s="94"/>
    </row>
    <row r="19" spans="1:2" s="106" customFormat="1" ht="17.100000000000001" customHeight="1" x14ac:dyDescent="0.2">
      <c r="A19" s="10"/>
      <c r="B19" s="111"/>
    </row>
    <row r="20" spans="1:2" ht="12" customHeight="1" x14ac:dyDescent="0.2">
      <c r="A20" s="3"/>
      <c r="B20" s="105"/>
    </row>
    <row r="21" spans="1:2" ht="12.75" customHeight="1" x14ac:dyDescent="0.2">
      <c r="A21" s="112"/>
      <c r="B21" s="14"/>
    </row>
    <row r="22" spans="1:2" ht="12.75" customHeight="1" x14ac:dyDescent="0.2">
      <c r="A22" s="112"/>
      <c r="B22" s="14"/>
    </row>
    <row r="23" spans="1:2" ht="12.75" customHeight="1" x14ac:dyDescent="0.2">
      <c r="A23" s="112"/>
      <c r="B23" s="14"/>
    </row>
    <row r="24" spans="1:2" ht="12.75" customHeight="1" x14ac:dyDescent="0.2">
      <c r="A24" s="112"/>
      <c r="B24" s="14"/>
    </row>
    <row r="25" spans="1:2" ht="12.75" customHeight="1" x14ac:dyDescent="0.2">
      <c r="A25" s="112"/>
      <c r="B25" s="14"/>
    </row>
    <row r="26" spans="1:2" ht="12" customHeight="1" x14ac:dyDescent="0.15">
      <c r="A26" s="2"/>
      <c r="B26" s="59"/>
    </row>
    <row r="27" spans="1:2" ht="12.75" customHeight="1" x14ac:dyDescent="0.2">
      <c r="B27" s="104"/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9.9978637043366805E-2"/>
  </sheetPr>
  <dimension ref="A1:G30"/>
  <sheetViews>
    <sheetView showGridLines="0" view="pageBreakPreview" zoomScale="130" zoomScaleNormal="174" zoomScaleSheetLayoutView="130" workbookViewId="0"/>
  </sheetViews>
  <sheetFormatPr defaultColWidth="2.88671875" defaultRowHeight="12.75" customHeight="1" x14ac:dyDescent="0.2"/>
  <cols>
    <col min="1" max="1" width="8.33203125" style="1" customWidth="1"/>
    <col min="2" max="7" width="5.77734375" style="1" customWidth="1"/>
    <col min="8" max="16384" width="2.88671875" style="1"/>
  </cols>
  <sheetData>
    <row r="1" spans="1:7" s="50" customFormat="1" ht="17.100000000000001" customHeight="1" x14ac:dyDescent="0.2">
      <c r="A1" s="10" t="s">
        <v>19</v>
      </c>
      <c r="B1" s="51"/>
      <c r="C1" s="51"/>
      <c r="D1" s="51"/>
      <c r="E1" s="51"/>
      <c r="F1" s="51"/>
      <c r="G1" s="51"/>
    </row>
    <row r="2" spans="1:7" ht="12" customHeight="1" x14ac:dyDescent="0.2">
      <c r="A2" s="228"/>
      <c r="B2" s="31"/>
      <c r="C2" s="31"/>
      <c r="D2" s="31"/>
      <c r="E2" s="31"/>
      <c r="F2" s="31"/>
      <c r="G2" s="48" t="s">
        <v>349</v>
      </c>
    </row>
    <row r="3" spans="1:7" ht="30" customHeight="1" x14ac:dyDescent="0.2">
      <c r="A3" s="47"/>
      <c r="B3" s="45" t="s">
        <v>18</v>
      </c>
      <c r="C3" s="45" t="s">
        <v>17</v>
      </c>
      <c r="D3" s="46" t="s">
        <v>16</v>
      </c>
      <c r="E3" s="45" t="s">
        <v>15</v>
      </c>
      <c r="F3" s="45" t="s">
        <v>14</v>
      </c>
      <c r="G3" s="45" t="s">
        <v>13</v>
      </c>
    </row>
    <row r="4" spans="1:7" ht="12.75" customHeight="1" x14ac:dyDescent="0.2">
      <c r="A4" s="44" t="s">
        <v>183</v>
      </c>
      <c r="B4" s="43">
        <f t="shared" ref="B4" si="0">SUM(B5:B11)</f>
        <v>183089</v>
      </c>
      <c r="C4" s="237">
        <f>SUM(C5:C11)</f>
        <v>41883</v>
      </c>
      <c r="D4" s="43">
        <f>SUM(D5:D11)</f>
        <v>6816</v>
      </c>
      <c r="E4" s="43">
        <f>SUM(E5:E11)</f>
        <v>75978</v>
      </c>
      <c r="F4" s="43">
        <f>SUM(F5:F11)</f>
        <v>7</v>
      </c>
      <c r="G4" s="42"/>
    </row>
    <row r="5" spans="1:7" ht="12.75" customHeight="1" x14ac:dyDescent="0.2">
      <c r="A5" s="41" t="s">
        <v>11</v>
      </c>
      <c r="B5" s="39">
        <v>20920</v>
      </c>
      <c r="C5" s="238">
        <v>5577</v>
      </c>
      <c r="D5" s="37">
        <v>904</v>
      </c>
      <c r="E5" s="38">
        <v>10364</v>
      </c>
      <c r="F5" s="37">
        <v>1</v>
      </c>
      <c r="G5" s="36" t="s">
        <v>1</v>
      </c>
    </row>
    <row r="6" spans="1:7" ht="12.75" customHeight="1" x14ac:dyDescent="0.2">
      <c r="A6" s="41" t="s">
        <v>10</v>
      </c>
      <c r="B6" s="39">
        <v>38540</v>
      </c>
      <c r="C6" s="238">
        <v>7517</v>
      </c>
      <c r="D6" s="37">
        <v>1111</v>
      </c>
      <c r="E6" s="38">
        <v>18693</v>
      </c>
      <c r="F6" s="37">
        <v>1</v>
      </c>
      <c r="G6" s="36" t="s">
        <v>1</v>
      </c>
    </row>
    <row r="7" spans="1:7" ht="12.75" customHeight="1" x14ac:dyDescent="0.2">
      <c r="A7" s="41" t="s">
        <v>9</v>
      </c>
      <c r="B7" s="39">
        <v>24119</v>
      </c>
      <c r="C7" s="39">
        <v>7794</v>
      </c>
      <c r="D7" s="37">
        <v>1134</v>
      </c>
      <c r="E7" s="38">
        <v>8404</v>
      </c>
      <c r="F7" s="37">
        <v>1</v>
      </c>
      <c r="G7" s="36" t="s">
        <v>8</v>
      </c>
    </row>
    <row r="8" spans="1:7" ht="12.75" customHeight="1" x14ac:dyDescent="0.2">
      <c r="A8" s="41" t="s">
        <v>7</v>
      </c>
      <c r="B8" s="39">
        <v>19848</v>
      </c>
      <c r="C8" s="39">
        <v>6853</v>
      </c>
      <c r="D8" s="37">
        <v>921</v>
      </c>
      <c r="E8" s="38">
        <v>7790</v>
      </c>
      <c r="F8" s="37">
        <v>1</v>
      </c>
      <c r="G8" s="36" t="s">
        <v>220</v>
      </c>
    </row>
    <row r="9" spans="1:7" ht="12.75" customHeight="1" x14ac:dyDescent="0.2">
      <c r="A9" s="41" t="s">
        <v>6</v>
      </c>
      <c r="B9" s="39">
        <v>29475</v>
      </c>
      <c r="C9" s="39">
        <v>4729</v>
      </c>
      <c r="D9" s="37">
        <v>888</v>
      </c>
      <c r="E9" s="38">
        <v>8655</v>
      </c>
      <c r="F9" s="37">
        <v>1</v>
      </c>
      <c r="G9" s="36" t="s">
        <v>5</v>
      </c>
    </row>
    <row r="10" spans="1:7" ht="12.75" customHeight="1" x14ac:dyDescent="0.2">
      <c r="A10" s="40" t="s">
        <v>4</v>
      </c>
      <c r="B10" s="225">
        <v>20657</v>
      </c>
      <c r="C10" s="225">
        <v>4396</v>
      </c>
      <c r="D10" s="37">
        <v>933</v>
      </c>
      <c r="E10" s="38">
        <v>8423</v>
      </c>
      <c r="F10" s="37">
        <v>1</v>
      </c>
      <c r="G10" s="36" t="s">
        <v>3</v>
      </c>
    </row>
    <row r="11" spans="1:7" ht="12.75" customHeight="1" x14ac:dyDescent="0.2">
      <c r="A11" s="35" t="s">
        <v>2</v>
      </c>
      <c r="B11" s="224">
        <v>29530</v>
      </c>
      <c r="C11" s="224">
        <v>5017</v>
      </c>
      <c r="D11" s="33">
        <v>925</v>
      </c>
      <c r="E11" s="34">
        <v>13649</v>
      </c>
      <c r="F11" s="33">
        <v>1</v>
      </c>
      <c r="G11" s="32" t="s">
        <v>1</v>
      </c>
    </row>
    <row r="12" spans="1:7" ht="12" customHeight="1" x14ac:dyDescent="0.15">
      <c r="A12" s="30"/>
      <c r="B12" s="233"/>
      <c r="C12" s="233"/>
      <c r="D12" s="233"/>
      <c r="E12" s="233"/>
      <c r="F12" s="233"/>
      <c r="G12" s="28" t="s">
        <v>258</v>
      </c>
    </row>
    <row r="13" spans="1:7" ht="21.9" customHeight="1" x14ac:dyDescent="0.2">
      <c r="A13" s="27"/>
      <c r="B13" s="25"/>
      <c r="C13" s="25"/>
      <c r="D13" s="26"/>
      <c r="E13" s="25"/>
      <c r="F13" s="25"/>
      <c r="G13" s="25"/>
    </row>
    <row r="14" spans="1:7" ht="12.75" customHeight="1" x14ac:dyDescent="0.2">
      <c r="A14" s="15"/>
      <c r="B14" s="14"/>
      <c r="C14" s="14"/>
      <c r="D14" s="17"/>
      <c r="E14" s="16"/>
      <c r="F14" s="17"/>
      <c r="G14" s="16"/>
    </row>
    <row r="15" spans="1:7" ht="12.75" customHeight="1" x14ac:dyDescent="0.2">
      <c r="A15" s="15"/>
      <c r="B15" s="14"/>
      <c r="C15" s="14"/>
      <c r="D15" s="17"/>
      <c r="E15" s="16"/>
      <c r="F15" s="17"/>
      <c r="G15" s="16"/>
    </row>
    <row r="16" spans="1:7" ht="12.75" customHeight="1" x14ac:dyDescent="0.2">
      <c r="A16" s="15"/>
      <c r="B16" s="14"/>
      <c r="C16" s="14"/>
      <c r="D16" s="17"/>
      <c r="E16" s="16"/>
      <c r="F16" s="17"/>
      <c r="G16" s="16"/>
    </row>
    <row r="17" spans="1:7" ht="12.75" customHeight="1" x14ac:dyDescent="0.2">
      <c r="A17" s="15"/>
      <c r="B17" s="14"/>
      <c r="C17" s="14"/>
      <c r="D17" s="17"/>
      <c r="E17" s="16"/>
      <c r="F17" s="17"/>
      <c r="G17" s="16"/>
    </row>
    <row r="18" spans="1:7" ht="12.75" customHeight="1" x14ac:dyDescent="0.2">
      <c r="A18" s="15"/>
      <c r="B18" s="14"/>
      <c r="C18" s="14"/>
      <c r="D18" s="17"/>
      <c r="E18" s="16"/>
      <c r="F18" s="17"/>
      <c r="G18" s="16"/>
    </row>
    <row r="19" spans="1:7" ht="12.75" customHeight="1" x14ac:dyDescent="0.2">
      <c r="A19" s="19"/>
      <c r="B19" s="14"/>
      <c r="C19" s="14"/>
      <c r="D19" s="17"/>
      <c r="E19" s="16"/>
      <c r="F19" s="17"/>
      <c r="G19" s="16"/>
    </row>
    <row r="20" spans="1:7" ht="12.75" customHeight="1" x14ac:dyDescent="0.2">
      <c r="A20" s="19"/>
      <c r="B20" s="14"/>
      <c r="C20" s="14"/>
      <c r="D20" s="17"/>
      <c r="E20" s="16"/>
      <c r="F20" s="17"/>
      <c r="G20" s="16"/>
    </row>
    <row r="21" spans="1:7" ht="12.75" customHeight="1" x14ac:dyDescent="0.2">
      <c r="A21" s="18"/>
      <c r="B21" s="14"/>
      <c r="C21" s="14"/>
      <c r="D21" s="17"/>
      <c r="E21" s="16"/>
      <c r="F21" s="17"/>
      <c r="G21" s="16"/>
    </row>
    <row r="22" spans="1:7" ht="12.75" customHeight="1" x14ac:dyDescent="0.2">
      <c r="A22" s="15"/>
      <c r="B22" s="14"/>
      <c r="C22" s="14"/>
      <c r="D22" s="14"/>
      <c r="E22" s="13"/>
      <c r="F22" s="14"/>
      <c r="G22" s="13"/>
    </row>
    <row r="23" spans="1:7" ht="12.75" customHeight="1" x14ac:dyDescent="0.2">
      <c r="A23" s="8"/>
    </row>
    <row r="24" spans="1:7" ht="17.100000000000001" customHeight="1" x14ac:dyDescent="0.2">
      <c r="A24" s="8"/>
      <c r="G24" s="11"/>
    </row>
    <row r="25" spans="1:7" ht="8.1" customHeight="1" x14ac:dyDescent="0.2">
      <c r="A25" s="8"/>
    </row>
    <row r="26" spans="1:7" ht="12.75" customHeight="1" x14ac:dyDescent="0.2">
      <c r="A26" s="8"/>
    </row>
    <row r="27" spans="1:7" ht="12.75" customHeight="1" x14ac:dyDescent="0.2">
      <c r="A27" s="6"/>
    </row>
    <row r="30" spans="1:7" ht="8.1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2" tint="-9.9978637043366805E-2"/>
  </sheetPr>
  <dimension ref="A1:F17"/>
  <sheetViews>
    <sheetView showGridLines="0" view="pageBreakPreview" zoomScale="130" zoomScaleNormal="150" zoomScaleSheetLayoutView="130" workbookViewId="0">
      <selection activeCell="Q15" sqref="Q15"/>
    </sheetView>
  </sheetViews>
  <sheetFormatPr defaultColWidth="2.88671875" defaultRowHeight="12.75" customHeight="1" x14ac:dyDescent="0.2"/>
  <cols>
    <col min="1" max="1" width="8.44140625" style="1" customWidth="1"/>
    <col min="2" max="6" width="6.88671875" style="1" customWidth="1"/>
    <col min="7" max="10" width="3.77734375" style="1" customWidth="1"/>
    <col min="11" max="16384" width="2.88671875" style="1"/>
  </cols>
  <sheetData>
    <row r="1" spans="1:6" ht="17.100000000000001" customHeight="1" x14ac:dyDescent="0.15">
      <c r="A1" s="207" t="s">
        <v>126</v>
      </c>
      <c r="B1" s="187"/>
      <c r="C1" s="194"/>
      <c r="D1" s="194"/>
      <c r="E1" s="194"/>
      <c r="F1" s="154"/>
    </row>
    <row r="2" spans="1:6" ht="12" customHeight="1" x14ac:dyDescent="0.15">
      <c r="A2" s="207"/>
      <c r="B2" s="187"/>
      <c r="C2" s="194"/>
      <c r="D2" s="194"/>
      <c r="E2" s="194"/>
      <c r="F2" s="208" t="s">
        <v>356</v>
      </c>
    </row>
    <row r="3" spans="1:6" ht="13.5" customHeight="1" x14ac:dyDescent="0.2">
      <c r="A3" s="414"/>
      <c r="B3" s="372" t="s">
        <v>335</v>
      </c>
      <c r="C3" s="372" t="s">
        <v>287</v>
      </c>
      <c r="D3" s="372">
        <v>2</v>
      </c>
      <c r="E3" s="372">
        <v>3</v>
      </c>
      <c r="F3" s="372">
        <v>4</v>
      </c>
    </row>
    <row r="4" spans="1:6" ht="13.5" customHeight="1" x14ac:dyDescent="0.2">
      <c r="A4" s="415"/>
      <c r="B4" s="371"/>
      <c r="C4" s="371"/>
      <c r="D4" s="371"/>
      <c r="E4" s="371"/>
      <c r="F4" s="371"/>
    </row>
    <row r="5" spans="1:6" ht="15" customHeight="1" x14ac:dyDescent="0.2">
      <c r="A5" s="209" t="s">
        <v>225</v>
      </c>
      <c r="B5" s="210">
        <v>60847</v>
      </c>
      <c r="C5" s="248">
        <v>53839</v>
      </c>
      <c r="D5" s="248">
        <v>39172</v>
      </c>
      <c r="E5" s="248">
        <v>49099</v>
      </c>
      <c r="F5" s="248">
        <v>51956</v>
      </c>
    </row>
    <row r="6" spans="1:6" ht="15" customHeight="1" x14ac:dyDescent="0.2">
      <c r="A6" s="209" t="s">
        <v>125</v>
      </c>
      <c r="B6" s="210">
        <v>277220</v>
      </c>
      <c r="C6" s="248">
        <v>255349</v>
      </c>
      <c r="D6" s="248">
        <v>202367</v>
      </c>
      <c r="E6" s="248">
        <v>253886</v>
      </c>
      <c r="F6" s="248">
        <v>272410</v>
      </c>
    </row>
    <row r="7" spans="1:6" ht="15" customHeight="1" x14ac:dyDescent="0.2">
      <c r="A7" s="209" t="s">
        <v>232</v>
      </c>
      <c r="B7" s="210">
        <v>140965</v>
      </c>
      <c r="C7" s="248">
        <v>125717</v>
      </c>
      <c r="D7" s="248">
        <v>78428</v>
      </c>
      <c r="E7" s="248">
        <v>95284</v>
      </c>
      <c r="F7" s="248">
        <v>111260</v>
      </c>
    </row>
    <row r="8" spans="1:6" ht="12" customHeight="1" x14ac:dyDescent="0.15">
      <c r="A8" s="151" t="s">
        <v>278</v>
      </c>
      <c r="B8" s="187"/>
      <c r="C8" s="187"/>
      <c r="D8" s="187"/>
      <c r="E8" s="187"/>
      <c r="F8" s="155" t="s">
        <v>338</v>
      </c>
    </row>
    <row r="9" spans="1:6" ht="13.5" customHeight="1" x14ac:dyDescent="0.2">
      <c r="A9" s="2"/>
      <c r="B9" s="2"/>
      <c r="C9" s="2"/>
      <c r="D9" s="2"/>
      <c r="E9" s="2"/>
    </row>
    <row r="10" spans="1:6" s="106" customFormat="1" ht="17.100000000000001" customHeight="1" x14ac:dyDescent="0.2"/>
    <row r="11" spans="1:6" ht="12" customHeight="1" x14ac:dyDescent="0.2"/>
    <row r="17" ht="12" customHeight="1" x14ac:dyDescent="0.2"/>
  </sheetData>
  <mergeCells count="6">
    <mergeCell ref="F3:F4"/>
    <mergeCell ref="A3:A4"/>
    <mergeCell ref="B3:B4"/>
    <mergeCell ref="C3:C4"/>
    <mergeCell ref="D3:D4"/>
    <mergeCell ref="E3:E4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2" tint="-9.9978637043366805E-2"/>
  </sheetPr>
  <dimension ref="A1:H20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3.33203125" style="1" customWidth="1"/>
    <col min="2" max="2" width="14.88671875" style="1" customWidth="1"/>
    <col min="3" max="6" width="6.109375" style="1" customWidth="1"/>
    <col min="7" max="16384" width="2.88671875" style="1"/>
  </cols>
  <sheetData>
    <row r="1" spans="1:6" ht="17.100000000000001" customHeight="1" x14ac:dyDescent="0.2">
      <c r="A1" s="232" t="s">
        <v>341</v>
      </c>
      <c r="B1" s="234"/>
      <c r="C1" s="234"/>
      <c r="D1" s="234"/>
      <c r="E1" s="234"/>
      <c r="F1" s="234"/>
    </row>
    <row r="2" spans="1:6" ht="12" customHeight="1" x14ac:dyDescent="0.2">
      <c r="A2" s="234"/>
      <c r="B2" s="234"/>
      <c r="C2" s="234"/>
      <c r="D2" s="234"/>
      <c r="E2" s="234"/>
      <c r="F2" s="190" t="s">
        <v>357</v>
      </c>
    </row>
    <row r="3" spans="1:6" ht="21" customHeight="1" x14ac:dyDescent="0.2">
      <c r="A3" s="403" t="s">
        <v>115</v>
      </c>
      <c r="B3" s="211"/>
      <c r="C3" s="439" t="s">
        <v>114</v>
      </c>
      <c r="D3" s="440"/>
      <c r="E3" s="439" t="s">
        <v>113</v>
      </c>
      <c r="F3" s="440"/>
    </row>
    <row r="4" spans="1:6" ht="12.75" customHeight="1" x14ac:dyDescent="0.2">
      <c r="A4" s="441"/>
      <c r="B4" s="212" t="s">
        <v>112</v>
      </c>
      <c r="C4" s="343">
        <v>2305</v>
      </c>
      <c r="D4" s="278">
        <f>C4/$C$18*100</f>
        <v>1.8296555008731545</v>
      </c>
      <c r="E4" s="344">
        <v>447</v>
      </c>
      <c r="F4" s="278">
        <f>E4/$E$18*100</f>
        <v>0.89011908080767854</v>
      </c>
    </row>
    <row r="5" spans="1:6" ht="12.75" customHeight="1" x14ac:dyDescent="0.2">
      <c r="A5" s="441"/>
      <c r="B5" s="102" t="s">
        <v>111</v>
      </c>
      <c r="C5" s="345">
        <v>3730</v>
      </c>
      <c r="D5" s="278">
        <f t="shared" ref="D5:D15" si="0">C5/$C$18*100</f>
        <v>2.9607874265756466</v>
      </c>
      <c r="E5" s="346">
        <v>448</v>
      </c>
      <c r="F5" s="278">
        <f t="shared" ref="F5:F16" si="1">E5/$E$18*100</f>
        <v>0.89211039866183439</v>
      </c>
    </row>
    <row r="6" spans="1:6" ht="12.75" customHeight="1" x14ac:dyDescent="0.2">
      <c r="A6" s="441"/>
      <c r="B6" s="102" t="s">
        <v>110</v>
      </c>
      <c r="C6" s="345">
        <v>9539</v>
      </c>
      <c r="D6" s="278">
        <f t="shared" si="0"/>
        <v>7.5718367994919822</v>
      </c>
      <c r="E6" s="346">
        <v>2471</v>
      </c>
      <c r="F6" s="278">
        <f t="shared" si="1"/>
        <v>4.92054641761918</v>
      </c>
    </row>
    <row r="7" spans="1:6" ht="12.75" customHeight="1" x14ac:dyDescent="0.2">
      <c r="A7" s="441"/>
      <c r="B7" s="102" t="s">
        <v>109</v>
      </c>
      <c r="C7" s="345">
        <v>13363</v>
      </c>
      <c r="D7" s="278">
        <f t="shared" si="0"/>
        <v>10.607239244324496</v>
      </c>
      <c r="E7" s="346">
        <v>2681</v>
      </c>
      <c r="F7" s="278">
        <f t="shared" si="1"/>
        <v>5.3387231669919153</v>
      </c>
    </row>
    <row r="8" spans="1:6" ht="12.75" customHeight="1" x14ac:dyDescent="0.2">
      <c r="A8" s="441"/>
      <c r="B8" s="102" t="s">
        <v>108</v>
      </c>
      <c r="C8" s="345">
        <v>5558</v>
      </c>
      <c r="D8" s="278">
        <f t="shared" si="0"/>
        <v>4.4118113986347041</v>
      </c>
      <c r="E8" s="346">
        <v>5031</v>
      </c>
      <c r="F8" s="278">
        <f t="shared" si="1"/>
        <v>10.018320124258235</v>
      </c>
    </row>
    <row r="9" spans="1:6" ht="12.75" customHeight="1" x14ac:dyDescent="0.2">
      <c r="A9" s="441"/>
      <c r="B9" s="213" t="s">
        <v>107</v>
      </c>
      <c r="C9" s="279">
        <v>8869</v>
      </c>
      <c r="D9" s="278">
        <f t="shared" si="0"/>
        <v>7.0400063502143198</v>
      </c>
      <c r="E9" s="279">
        <v>2059</v>
      </c>
      <c r="F9" s="278">
        <v>4.2</v>
      </c>
    </row>
    <row r="10" spans="1:6" ht="12.75" customHeight="1" x14ac:dyDescent="0.2">
      <c r="A10" s="441"/>
      <c r="B10" s="213" t="s">
        <v>106</v>
      </c>
      <c r="C10" s="279">
        <v>3652</v>
      </c>
      <c r="D10" s="278">
        <f t="shared" si="0"/>
        <v>2.8988728369582475</v>
      </c>
      <c r="E10" s="279">
        <v>1300</v>
      </c>
      <c r="F10" s="278">
        <f t="shared" si="1"/>
        <v>2.5887132104026445</v>
      </c>
    </row>
    <row r="11" spans="1:6" ht="12.75" customHeight="1" x14ac:dyDescent="0.2">
      <c r="A11" s="441"/>
      <c r="B11" s="102" t="s">
        <v>105</v>
      </c>
      <c r="C11" s="279">
        <v>9997</v>
      </c>
      <c r="D11" s="278">
        <f t="shared" si="0"/>
        <v>7.935386569296714</v>
      </c>
      <c r="E11" s="279">
        <v>2564</v>
      </c>
      <c r="F11" s="278">
        <f t="shared" si="1"/>
        <v>5.105738978055677</v>
      </c>
    </row>
    <row r="12" spans="1:6" ht="12.75" customHeight="1" x14ac:dyDescent="0.2">
      <c r="A12" s="441"/>
      <c r="B12" s="102" t="s">
        <v>104</v>
      </c>
      <c r="C12" s="279">
        <v>1667</v>
      </c>
      <c r="D12" s="278">
        <f t="shared" si="0"/>
        <v>1.3232259088744245</v>
      </c>
      <c r="E12" s="347">
        <v>637</v>
      </c>
      <c r="F12" s="278">
        <f t="shared" si="1"/>
        <v>1.2684694730972956</v>
      </c>
    </row>
    <row r="13" spans="1:6" ht="12.75" customHeight="1" x14ac:dyDescent="0.2">
      <c r="A13" s="441"/>
      <c r="B13" s="102" t="s">
        <v>103</v>
      </c>
      <c r="C13" s="279">
        <v>40031</v>
      </c>
      <c r="D13" s="278">
        <f>C13/$C$18*100</f>
        <v>31.775678679155423</v>
      </c>
      <c r="E13" s="279">
        <v>14936</v>
      </c>
      <c r="F13" s="278">
        <f>E13/$E$18*100</f>
        <v>29.742323469672229</v>
      </c>
    </row>
    <row r="14" spans="1:6" ht="12.75" customHeight="1" x14ac:dyDescent="0.2">
      <c r="A14" s="441"/>
      <c r="B14" s="102" t="s">
        <v>102</v>
      </c>
      <c r="C14" s="279">
        <v>18229</v>
      </c>
      <c r="D14" s="278">
        <f>C14/$C$18*100</f>
        <v>14.469757104302269</v>
      </c>
      <c r="E14" s="347">
        <v>309</v>
      </c>
      <c r="F14" s="278">
        <f>E14/$E$18*100</f>
        <v>0.61531721693416697</v>
      </c>
    </row>
    <row r="15" spans="1:6" ht="12.75" customHeight="1" x14ac:dyDescent="0.2">
      <c r="A15" s="441"/>
      <c r="B15" s="102" t="s">
        <v>101</v>
      </c>
      <c r="C15" s="279">
        <v>9040</v>
      </c>
      <c r="D15" s="278">
        <f t="shared" si="0"/>
        <v>7.1757421812986193</v>
      </c>
      <c r="E15" s="279"/>
      <c r="F15" s="278">
        <f t="shared" si="1"/>
        <v>0</v>
      </c>
    </row>
    <row r="16" spans="1:6" ht="12.75" customHeight="1" x14ac:dyDescent="0.2">
      <c r="A16" s="441"/>
      <c r="B16" s="102" t="s">
        <v>100</v>
      </c>
      <c r="C16" s="279">
        <v>0</v>
      </c>
      <c r="D16" s="278">
        <f>C16/$C$18*100</f>
        <v>0</v>
      </c>
      <c r="E16" s="279">
        <v>17335</v>
      </c>
      <c r="F16" s="278">
        <f t="shared" si="1"/>
        <v>34.519495001792187</v>
      </c>
    </row>
    <row r="17" spans="1:8" ht="12.75" customHeight="1" x14ac:dyDescent="0.2">
      <c r="A17" s="441"/>
      <c r="B17" s="102"/>
      <c r="C17" s="279"/>
      <c r="D17" s="278">
        <v>100</v>
      </c>
      <c r="E17" s="279"/>
      <c r="F17" s="278">
        <v>100</v>
      </c>
    </row>
    <row r="18" spans="1:8" ht="12.75" customHeight="1" x14ac:dyDescent="0.2">
      <c r="A18" s="442"/>
      <c r="B18" s="101" t="s">
        <v>99</v>
      </c>
      <c r="C18" s="280">
        <f>SUM(C4:C16)</f>
        <v>125980</v>
      </c>
      <c r="D18" s="281">
        <f>C18/C19*100</f>
        <v>71.499108956968854</v>
      </c>
      <c r="E18" s="280">
        <f>SUM(E4:E16)</f>
        <v>50218</v>
      </c>
      <c r="F18" s="281">
        <f>E18/C19*100</f>
        <v>28.500891043031135</v>
      </c>
      <c r="G18" s="100"/>
      <c r="H18" s="2"/>
    </row>
    <row r="19" spans="1:8" ht="12.75" customHeight="1" x14ac:dyDescent="0.2">
      <c r="A19" s="443" t="s">
        <v>98</v>
      </c>
      <c r="B19" s="443"/>
      <c r="C19" s="444">
        <f>SUM(C18,E18)</f>
        <v>176198</v>
      </c>
      <c r="D19" s="445"/>
      <c r="E19" s="282">
        <v>-100</v>
      </c>
      <c r="F19" s="283"/>
    </row>
    <row r="20" spans="1:8" ht="12.75" customHeight="1" x14ac:dyDescent="0.15">
      <c r="F20" s="155" t="s">
        <v>338</v>
      </c>
    </row>
  </sheetData>
  <mergeCells count="5">
    <mergeCell ref="C3:D3"/>
    <mergeCell ref="E3:F3"/>
    <mergeCell ref="A3:A18"/>
    <mergeCell ref="A19:B19"/>
    <mergeCell ref="C19:D19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2" tint="-9.9978637043366805E-2"/>
  </sheetPr>
  <dimension ref="A1:J20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3.33203125" style="1" customWidth="1"/>
    <col min="2" max="2" width="5.6640625" style="1" customWidth="1"/>
    <col min="3" max="3" width="11.77734375" style="1" customWidth="1"/>
    <col min="4" max="4" width="1.33203125" style="1" customWidth="1"/>
    <col min="5" max="5" width="8.6640625" style="1" customWidth="1"/>
    <col min="6" max="6" width="11.77734375" style="1" customWidth="1"/>
    <col min="7" max="7" width="5.44140625" style="1" customWidth="1"/>
    <col min="8" max="16384" width="2.88671875" style="1"/>
  </cols>
  <sheetData>
    <row r="1" spans="1:10" ht="12.75" customHeight="1" x14ac:dyDescent="0.2">
      <c r="A1" s="315" t="s">
        <v>342</v>
      </c>
    </row>
    <row r="2" spans="1:10" ht="16.5" customHeight="1" x14ac:dyDescent="0.15">
      <c r="A2" s="214"/>
      <c r="B2" s="215"/>
      <c r="C2" s="215"/>
      <c r="D2" s="215"/>
      <c r="E2" s="215"/>
      <c r="F2" s="155" t="s">
        <v>358</v>
      </c>
    </row>
    <row r="3" spans="1:10" ht="12" customHeight="1" x14ac:dyDescent="0.2">
      <c r="A3" s="215"/>
      <c r="B3" s="215"/>
      <c r="C3" s="190" t="s">
        <v>121</v>
      </c>
      <c r="D3" s="190"/>
      <c r="E3" s="215"/>
      <c r="F3" s="190" t="s">
        <v>120</v>
      </c>
    </row>
    <row r="4" spans="1:10" ht="6.6" customHeight="1" x14ac:dyDescent="0.2">
      <c r="A4" s="403" t="s">
        <v>119</v>
      </c>
      <c r="B4" s="372" t="s">
        <v>118</v>
      </c>
      <c r="C4" s="458" t="s">
        <v>365</v>
      </c>
      <c r="D4" s="305"/>
      <c r="E4" s="452"/>
      <c r="F4" s="446" t="s">
        <v>117</v>
      </c>
    </row>
    <row r="5" spans="1:10" ht="6.6" customHeight="1" x14ac:dyDescent="0.2">
      <c r="A5" s="407"/>
      <c r="B5" s="450"/>
      <c r="C5" s="459"/>
      <c r="D5" s="267"/>
      <c r="E5" s="453"/>
      <c r="F5" s="447"/>
    </row>
    <row r="6" spans="1:10" ht="6.6" customHeight="1" x14ac:dyDescent="0.2">
      <c r="A6" s="407"/>
      <c r="B6" s="450"/>
      <c r="C6" s="459"/>
      <c r="D6" s="267"/>
      <c r="E6" s="454"/>
      <c r="F6" s="427"/>
    </row>
    <row r="7" spans="1:10" ht="6.6" customHeight="1" x14ac:dyDescent="0.2">
      <c r="A7" s="407"/>
      <c r="B7" s="450"/>
      <c r="C7" s="459"/>
      <c r="D7" s="267"/>
      <c r="E7" s="446" t="s">
        <v>279</v>
      </c>
      <c r="F7" s="426" t="s">
        <v>368</v>
      </c>
    </row>
    <row r="8" spans="1:10" ht="6.6" customHeight="1" x14ac:dyDescent="0.2">
      <c r="A8" s="407"/>
      <c r="B8" s="450"/>
      <c r="C8" s="459"/>
      <c r="D8" s="267"/>
      <c r="E8" s="447"/>
      <c r="F8" s="447"/>
    </row>
    <row r="9" spans="1:10" ht="6.6" customHeight="1" x14ac:dyDescent="0.2">
      <c r="A9" s="407"/>
      <c r="B9" s="450"/>
      <c r="C9" s="459"/>
      <c r="D9" s="267"/>
      <c r="E9" s="447"/>
      <c r="F9" s="447"/>
    </row>
    <row r="10" spans="1:10" ht="6.6" customHeight="1" x14ac:dyDescent="0.2">
      <c r="A10" s="407"/>
      <c r="B10" s="450"/>
      <c r="C10" s="459"/>
      <c r="D10" s="306"/>
      <c r="E10" s="447"/>
      <c r="F10" s="447"/>
    </row>
    <row r="11" spans="1:10" ht="6.6" customHeight="1" x14ac:dyDescent="0.2">
      <c r="A11" s="407"/>
      <c r="B11" s="451"/>
      <c r="C11" s="460"/>
      <c r="D11" s="306"/>
      <c r="E11" s="447"/>
      <c r="F11" s="447"/>
      <c r="J11" s="110"/>
    </row>
    <row r="12" spans="1:10" ht="6.6" customHeight="1" x14ac:dyDescent="0.2">
      <c r="A12" s="407"/>
      <c r="B12" s="455" t="s">
        <v>116</v>
      </c>
      <c r="C12" s="426" t="s">
        <v>366</v>
      </c>
      <c r="D12" s="306"/>
      <c r="E12" s="447"/>
      <c r="F12" s="447"/>
    </row>
    <row r="13" spans="1:10" ht="6.6" customHeight="1" x14ac:dyDescent="0.2">
      <c r="A13" s="407"/>
      <c r="B13" s="450"/>
      <c r="C13" s="456"/>
      <c r="D13" s="306"/>
      <c r="E13" s="427"/>
      <c r="F13" s="427"/>
    </row>
    <row r="14" spans="1:10" ht="6.6" customHeight="1" x14ac:dyDescent="0.2">
      <c r="A14" s="407"/>
      <c r="B14" s="450"/>
      <c r="C14" s="456"/>
      <c r="D14" s="306"/>
      <c r="E14" s="446" t="s">
        <v>280</v>
      </c>
      <c r="F14" s="426" t="s">
        <v>369</v>
      </c>
    </row>
    <row r="15" spans="1:10" ht="6.6" customHeight="1" x14ac:dyDescent="0.2">
      <c r="A15" s="407"/>
      <c r="B15" s="450"/>
      <c r="C15" s="456"/>
      <c r="D15" s="306"/>
      <c r="E15" s="447"/>
      <c r="F15" s="447"/>
    </row>
    <row r="16" spans="1:10" ht="6.6" customHeight="1" x14ac:dyDescent="0.2">
      <c r="A16" s="407"/>
      <c r="B16" s="450"/>
      <c r="C16" s="456"/>
      <c r="D16" s="306"/>
      <c r="E16" s="447"/>
      <c r="F16" s="447"/>
    </row>
    <row r="17" spans="1:6" ht="6.6" customHeight="1" x14ac:dyDescent="0.2">
      <c r="A17" s="407"/>
      <c r="B17" s="450"/>
      <c r="C17" s="456"/>
      <c r="D17" s="306"/>
      <c r="E17" s="447"/>
      <c r="F17" s="447"/>
    </row>
    <row r="18" spans="1:6" ht="6.6" customHeight="1" x14ac:dyDescent="0.2">
      <c r="A18" s="408"/>
      <c r="B18" s="451"/>
      <c r="C18" s="457"/>
      <c r="D18" s="306"/>
      <c r="E18" s="427"/>
      <c r="F18" s="427"/>
    </row>
    <row r="19" spans="1:6" ht="12.75" customHeight="1" x14ac:dyDescent="0.2">
      <c r="A19" s="448" t="s">
        <v>22</v>
      </c>
      <c r="B19" s="449"/>
      <c r="C19" s="348" t="s">
        <v>367</v>
      </c>
      <c r="D19" s="244"/>
      <c r="E19" s="301" t="s">
        <v>22</v>
      </c>
      <c r="F19" s="349" t="s">
        <v>370</v>
      </c>
    </row>
    <row r="20" spans="1:6" ht="12" customHeight="1" x14ac:dyDescent="0.15">
      <c r="A20" s="154"/>
      <c r="B20" s="154"/>
      <c r="C20" s="292"/>
      <c r="D20" s="292"/>
      <c r="E20" s="292"/>
      <c r="F20" s="350" t="s">
        <v>338</v>
      </c>
    </row>
  </sheetData>
  <mergeCells count="12">
    <mergeCell ref="A4:A18"/>
    <mergeCell ref="E14:E18"/>
    <mergeCell ref="A19:B19"/>
    <mergeCell ref="F14:F18"/>
    <mergeCell ref="B4:B11"/>
    <mergeCell ref="E4:E6"/>
    <mergeCell ref="F4:F6"/>
    <mergeCell ref="E7:E13"/>
    <mergeCell ref="F7:F13"/>
    <mergeCell ref="B12:B18"/>
    <mergeCell ref="C12:C18"/>
    <mergeCell ref="C4:C11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2" tint="-9.9978637043366805E-2"/>
  </sheetPr>
  <dimension ref="A1:M12"/>
  <sheetViews>
    <sheetView showGridLines="0" view="pageBreakPreview" zoomScale="130" zoomScaleNormal="180" zoomScaleSheetLayoutView="130" workbookViewId="0"/>
  </sheetViews>
  <sheetFormatPr defaultColWidth="2.88671875" defaultRowHeight="12.75" customHeight="1" x14ac:dyDescent="0.2"/>
  <cols>
    <col min="1" max="2" width="7.6640625" style="1" customWidth="1"/>
    <col min="3" max="3" width="27.6640625" style="1" customWidth="1"/>
    <col min="4" max="7" width="5.44140625" style="1" customWidth="1"/>
    <col min="8" max="9" width="7.109375" style="1" customWidth="1"/>
    <col min="10" max="13" width="3.77734375" style="1" customWidth="1"/>
    <col min="14" max="16384" width="2.88671875" style="1"/>
  </cols>
  <sheetData>
    <row r="1" spans="1:13" ht="17.100000000000001" customHeight="1" x14ac:dyDescent="0.2">
      <c r="A1" s="64" t="s">
        <v>262</v>
      </c>
      <c r="B1" s="108"/>
      <c r="C1" s="23"/>
      <c r="D1" s="22"/>
      <c r="E1" s="22"/>
      <c r="F1" s="22"/>
      <c r="G1" s="22"/>
      <c r="H1" s="22"/>
    </row>
    <row r="2" spans="1:13" ht="12" customHeight="1" x14ac:dyDescent="0.2">
      <c r="A2" s="21"/>
      <c r="B2" s="21"/>
      <c r="C2" s="117" t="s">
        <v>355</v>
      </c>
      <c r="D2" s="20"/>
      <c r="E2" s="17"/>
      <c r="F2" s="20"/>
      <c r="G2" s="17"/>
      <c r="H2" s="20"/>
      <c r="M2" s="95"/>
    </row>
    <row r="3" spans="1:13" ht="13.5" customHeight="1" x14ac:dyDescent="0.2">
      <c r="A3" s="97" t="s">
        <v>72</v>
      </c>
      <c r="B3" s="463" t="s">
        <v>320</v>
      </c>
      <c r="C3" s="464"/>
      <c r="D3" s="20"/>
      <c r="E3" s="17"/>
      <c r="F3" s="20"/>
      <c r="G3" s="17"/>
      <c r="H3" s="20"/>
      <c r="M3" s="95"/>
    </row>
    <row r="4" spans="1:13" ht="13.5" customHeight="1" x14ac:dyDescent="0.2">
      <c r="A4" s="97" t="s">
        <v>69</v>
      </c>
      <c r="B4" s="463" t="s">
        <v>139</v>
      </c>
      <c r="C4" s="464"/>
      <c r="D4" s="20"/>
      <c r="E4" s="17"/>
      <c r="F4" s="20"/>
      <c r="G4" s="17"/>
      <c r="H4" s="20"/>
      <c r="M4" s="95"/>
    </row>
    <row r="5" spans="1:13" ht="13.5" customHeight="1" x14ac:dyDescent="0.2">
      <c r="A5" s="461" t="s">
        <v>138</v>
      </c>
      <c r="B5" s="97" t="s">
        <v>132</v>
      </c>
      <c r="C5" s="96" t="s">
        <v>207</v>
      </c>
      <c r="D5" s="20"/>
      <c r="E5" s="17"/>
      <c r="F5" s="20"/>
      <c r="G5" s="17"/>
      <c r="H5" s="20"/>
      <c r="M5" s="95"/>
    </row>
    <row r="6" spans="1:13" ht="13.5" customHeight="1" x14ac:dyDescent="0.2">
      <c r="A6" s="462"/>
      <c r="B6" s="97" t="s">
        <v>129</v>
      </c>
      <c r="C6" s="96" t="s">
        <v>137</v>
      </c>
      <c r="D6" s="20"/>
      <c r="E6" s="17"/>
      <c r="F6" s="20"/>
      <c r="G6" s="17"/>
      <c r="H6" s="20"/>
      <c r="M6" s="95"/>
    </row>
    <row r="7" spans="1:13" ht="12.75" customHeight="1" x14ac:dyDescent="0.2">
      <c r="A7" s="461" t="s">
        <v>136</v>
      </c>
      <c r="B7" s="97" t="s">
        <v>132</v>
      </c>
      <c r="C7" s="96" t="s">
        <v>135</v>
      </c>
    </row>
    <row r="8" spans="1:13" ht="12.75" customHeight="1" x14ac:dyDescent="0.2">
      <c r="A8" s="462"/>
      <c r="B8" s="97" t="s">
        <v>129</v>
      </c>
      <c r="C8" s="96" t="s">
        <v>134</v>
      </c>
    </row>
    <row r="9" spans="1:13" ht="12.75" customHeight="1" x14ac:dyDescent="0.2">
      <c r="A9" s="461" t="s">
        <v>133</v>
      </c>
      <c r="B9" s="97" t="s">
        <v>132</v>
      </c>
      <c r="C9" s="96" t="s">
        <v>131</v>
      </c>
    </row>
    <row r="10" spans="1:13" ht="12.75" customHeight="1" x14ac:dyDescent="0.2">
      <c r="A10" s="462"/>
      <c r="B10" s="97" t="s">
        <v>129</v>
      </c>
      <c r="C10" s="96" t="s">
        <v>130</v>
      </c>
    </row>
    <row r="11" spans="1:13" ht="13.5" customHeight="1" x14ac:dyDescent="0.2">
      <c r="A11" s="97" t="s">
        <v>319</v>
      </c>
      <c r="B11" s="465" t="s">
        <v>206</v>
      </c>
      <c r="C11" s="466"/>
      <c r="D11" s="20"/>
      <c r="E11" s="17"/>
      <c r="F11" s="20"/>
      <c r="G11" s="17"/>
      <c r="H11" s="20"/>
      <c r="M11" s="95"/>
    </row>
    <row r="12" spans="1:13" ht="12" customHeight="1" x14ac:dyDescent="0.15">
      <c r="C12" s="59" t="s">
        <v>95</v>
      </c>
    </row>
  </sheetData>
  <mergeCells count="6">
    <mergeCell ref="A7:A8"/>
    <mergeCell ref="A9:A10"/>
    <mergeCell ref="B3:C3"/>
    <mergeCell ref="B11:C11"/>
    <mergeCell ref="B4:C4"/>
    <mergeCell ref="A5:A6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2" tint="-9.9978637043366805E-2"/>
  </sheetPr>
  <dimension ref="A1:F18"/>
  <sheetViews>
    <sheetView showGridLines="0" view="pageBreakPreview" zoomScale="130" zoomScaleNormal="200" zoomScaleSheetLayoutView="130" workbookViewId="0"/>
  </sheetViews>
  <sheetFormatPr defaultColWidth="2.88671875" defaultRowHeight="12.75" customHeight="1" x14ac:dyDescent="0.2"/>
  <cols>
    <col min="1" max="1" width="6.77734375" style="1" customWidth="1"/>
    <col min="2" max="6" width="7.109375" style="1" customWidth="1"/>
    <col min="7" max="7" width="5.44140625" style="1" customWidth="1"/>
    <col min="8" max="16384" width="2.88671875" style="1"/>
  </cols>
  <sheetData>
    <row r="1" spans="1:6" ht="17.100000000000001" customHeight="1" x14ac:dyDescent="0.2">
      <c r="A1" s="232" t="s">
        <v>263</v>
      </c>
      <c r="B1" s="154"/>
      <c r="C1" s="154"/>
      <c r="D1" s="154"/>
      <c r="E1" s="154"/>
      <c r="F1" s="154"/>
    </row>
    <row r="2" spans="1:6" ht="12" customHeight="1" x14ac:dyDescent="0.2">
      <c r="A2" s="154"/>
      <c r="B2" s="154"/>
      <c r="C2" s="154"/>
      <c r="D2" s="154"/>
      <c r="E2" s="469" t="s">
        <v>359</v>
      </c>
      <c r="F2" s="469"/>
    </row>
    <row r="3" spans="1:6" ht="12.75" customHeight="1" x14ac:dyDescent="0.2">
      <c r="A3" s="467"/>
      <c r="B3" s="416" t="s">
        <v>144</v>
      </c>
      <c r="C3" s="396"/>
      <c r="D3" s="396"/>
      <c r="E3" s="433" t="s">
        <v>143</v>
      </c>
      <c r="F3" s="433"/>
    </row>
    <row r="4" spans="1:6" ht="21.75" customHeight="1" x14ac:dyDescent="0.2">
      <c r="A4" s="468"/>
      <c r="B4" s="182" t="s">
        <v>142</v>
      </c>
      <c r="C4" s="182" t="s">
        <v>230</v>
      </c>
      <c r="D4" s="230" t="s">
        <v>208</v>
      </c>
      <c r="E4" s="229" t="s">
        <v>141</v>
      </c>
      <c r="F4" s="229" t="s">
        <v>140</v>
      </c>
    </row>
    <row r="5" spans="1:6" ht="20.100000000000001" customHeight="1" x14ac:dyDescent="0.2">
      <c r="A5" s="254" t="s">
        <v>335</v>
      </c>
      <c r="B5" s="148">
        <v>289</v>
      </c>
      <c r="C5" s="184">
        <v>24354</v>
      </c>
      <c r="D5" s="185">
        <v>84</v>
      </c>
      <c r="E5" s="184">
        <v>268</v>
      </c>
      <c r="F5" s="184">
        <v>2705</v>
      </c>
    </row>
    <row r="6" spans="1:6" ht="20.100000000000001" customHeight="1" x14ac:dyDescent="0.2">
      <c r="A6" s="254" t="s">
        <v>287</v>
      </c>
      <c r="B6" s="239">
        <v>281</v>
      </c>
      <c r="C6" s="244">
        <v>24133</v>
      </c>
      <c r="D6" s="245">
        <v>86</v>
      </c>
      <c r="E6" s="244">
        <v>247</v>
      </c>
      <c r="F6" s="244">
        <v>2417</v>
      </c>
    </row>
    <row r="7" spans="1:6" ht="20.100000000000001" customHeight="1" x14ac:dyDescent="0.2">
      <c r="A7" s="287">
        <v>2</v>
      </c>
      <c r="B7" s="239">
        <v>242</v>
      </c>
      <c r="C7" s="244">
        <v>14974</v>
      </c>
      <c r="D7" s="245">
        <v>62</v>
      </c>
      <c r="E7" s="244">
        <v>205</v>
      </c>
      <c r="F7" s="244">
        <v>1580</v>
      </c>
    </row>
    <row r="8" spans="1:6" ht="20.100000000000001" customHeight="1" x14ac:dyDescent="0.2">
      <c r="A8" s="325">
        <v>3</v>
      </c>
      <c r="B8" s="239">
        <v>276</v>
      </c>
      <c r="C8" s="244">
        <v>19994</v>
      </c>
      <c r="D8" s="245">
        <v>72</v>
      </c>
      <c r="E8" s="244">
        <v>177</v>
      </c>
      <c r="F8" s="244">
        <v>1498</v>
      </c>
    </row>
    <row r="9" spans="1:6" ht="20.100000000000001" customHeight="1" x14ac:dyDescent="0.2">
      <c r="A9" s="227">
        <v>4</v>
      </c>
      <c r="B9" s="341">
        <v>275</v>
      </c>
      <c r="C9" s="274">
        <v>19821</v>
      </c>
      <c r="D9" s="351">
        <v>72</v>
      </c>
      <c r="E9" s="274">
        <v>187</v>
      </c>
      <c r="F9" s="274">
        <v>1594</v>
      </c>
    </row>
    <row r="10" spans="1:6" ht="12" customHeight="1" x14ac:dyDescent="0.15">
      <c r="A10" s="172"/>
      <c r="B10" s="172"/>
      <c r="C10" s="215"/>
      <c r="D10" s="154"/>
      <c r="E10" s="154"/>
      <c r="F10" s="155" t="s">
        <v>95</v>
      </c>
    </row>
    <row r="11" spans="1:6" ht="8.1" customHeight="1" x14ac:dyDescent="0.2">
      <c r="A11" s="109"/>
      <c r="B11" s="109"/>
      <c r="C11" s="103"/>
      <c r="D11" s="103"/>
    </row>
    <row r="17" ht="6.9" customHeight="1" x14ac:dyDescent="0.2"/>
    <row r="18" ht="17.100000000000001" customHeight="1" x14ac:dyDescent="0.2"/>
  </sheetData>
  <mergeCells count="4">
    <mergeCell ref="E3:F3"/>
    <mergeCell ref="B3:D3"/>
    <mergeCell ref="A3:A4"/>
    <mergeCell ref="E2:F2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2" tint="-9.9978637043366805E-2"/>
  </sheetPr>
  <dimension ref="A1:L25"/>
  <sheetViews>
    <sheetView showGridLines="0" view="pageBreakPreview" zoomScale="130" zoomScaleNormal="170" zoomScaleSheetLayoutView="130" workbookViewId="0"/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7" width="5.44140625" style="1" customWidth="1"/>
    <col min="8" max="8" width="7.109375" style="1" customWidth="1"/>
    <col min="9" max="12" width="3.77734375" style="1" customWidth="1"/>
    <col min="13" max="16384" width="2.88671875" style="1"/>
  </cols>
  <sheetData>
    <row r="1" spans="1:12" ht="17.100000000000001" customHeight="1" x14ac:dyDescent="0.2">
      <c r="A1" s="10" t="s">
        <v>124</v>
      </c>
      <c r="B1" s="52"/>
      <c r="C1" s="22"/>
      <c r="D1" s="22"/>
      <c r="E1" s="22"/>
      <c r="F1" s="22"/>
      <c r="G1" s="22"/>
    </row>
    <row r="2" spans="1:12" ht="12" customHeight="1" x14ac:dyDescent="0.2">
      <c r="A2" s="3"/>
      <c r="B2" s="117" t="s">
        <v>355</v>
      </c>
      <c r="C2" s="20"/>
      <c r="D2" s="17"/>
      <c r="E2" s="20"/>
      <c r="F2" s="17"/>
      <c r="G2" s="20"/>
      <c r="L2" s="95"/>
    </row>
    <row r="3" spans="1:12" ht="13.5" customHeight="1" x14ac:dyDescent="0.2">
      <c r="A3" s="97" t="s">
        <v>72</v>
      </c>
      <c r="B3" s="96" t="s">
        <v>322</v>
      </c>
      <c r="C3" s="20"/>
      <c r="D3" s="17"/>
      <c r="E3" s="20"/>
      <c r="F3" s="17"/>
      <c r="G3" s="20"/>
      <c r="L3" s="95"/>
    </row>
    <row r="4" spans="1:12" ht="13.5" customHeight="1" x14ac:dyDescent="0.2">
      <c r="A4" s="97" t="s">
        <v>70</v>
      </c>
      <c r="B4" s="96" t="s">
        <v>323</v>
      </c>
      <c r="C4" s="20"/>
      <c r="D4" s="17"/>
      <c r="E4" s="20"/>
      <c r="F4" s="17"/>
      <c r="G4" s="20"/>
      <c r="L4" s="95"/>
    </row>
    <row r="5" spans="1:12" ht="13.5" customHeight="1" x14ac:dyDescent="0.2">
      <c r="A5" s="97" t="s">
        <v>69</v>
      </c>
      <c r="B5" s="96" t="s">
        <v>123</v>
      </c>
      <c r="C5" s="20"/>
      <c r="D5" s="17"/>
      <c r="E5" s="20"/>
      <c r="F5" s="17"/>
      <c r="G5" s="20"/>
      <c r="L5" s="95"/>
    </row>
    <row r="6" spans="1:12" ht="13.5" customHeight="1" x14ac:dyDescent="0.2">
      <c r="A6" s="97" t="s">
        <v>68</v>
      </c>
      <c r="B6" s="96" t="s">
        <v>122</v>
      </c>
      <c r="C6" s="20"/>
      <c r="D6" s="17"/>
      <c r="E6" s="20"/>
      <c r="F6" s="17"/>
      <c r="G6" s="20"/>
      <c r="L6" s="95"/>
    </row>
    <row r="7" spans="1:12" ht="13.5" customHeight="1" x14ac:dyDescent="0.2">
      <c r="A7" s="97" t="s">
        <v>321</v>
      </c>
      <c r="B7" s="96" t="s">
        <v>209</v>
      </c>
      <c r="C7" s="20"/>
      <c r="D7" s="17"/>
      <c r="E7" s="20"/>
      <c r="F7" s="17"/>
      <c r="G7" s="20"/>
      <c r="L7" s="95"/>
    </row>
    <row r="8" spans="1:12" ht="12" customHeight="1" x14ac:dyDescent="0.15">
      <c r="B8" s="59" t="s">
        <v>210</v>
      </c>
      <c r="C8" s="2"/>
      <c r="D8" s="2"/>
      <c r="E8" s="2"/>
      <c r="F8" s="2"/>
      <c r="G8" s="2"/>
      <c r="L8" s="53"/>
    </row>
    <row r="9" spans="1:12" ht="12.75" customHeight="1" x14ac:dyDescent="0.2">
      <c r="A9" s="12"/>
      <c r="B9" s="2"/>
      <c r="C9" s="2"/>
      <c r="D9" s="2"/>
      <c r="E9" s="2"/>
      <c r="F9" s="2"/>
      <c r="G9" s="2"/>
    </row>
    <row r="10" spans="1:12" ht="17.100000000000001" customHeight="1" x14ac:dyDescent="0.2">
      <c r="A10" s="2"/>
      <c r="B10" s="2"/>
    </row>
    <row r="11" spans="1:12" ht="13.5" customHeight="1" x14ac:dyDescent="0.2">
      <c r="A11" s="10"/>
      <c r="B11" s="2"/>
    </row>
    <row r="12" spans="1:12" ht="13.5" customHeight="1" x14ac:dyDescent="0.2">
      <c r="A12" s="7"/>
      <c r="B12" s="7"/>
    </row>
    <row r="13" spans="1:12" ht="13.5" customHeight="1" x14ac:dyDescent="0.2">
      <c r="A13" s="57"/>
      <c r="B13" s="94"/>
    </row>
    <row r="14" spans="1:12" ht="13.5" customHeight="1" x14ac:dyDescent="0.2">
      <c r="A14" s="57"/>
      <c r="B14" s="94"/>
    </row>
    <row r="15" spans="1:12" ht="12" customHeight="1" x14ac:dyDescent="0.2">
      <c r="A15" s="57"/>
      <c r="B15" s="94"/>
    </row>
    <row r="16" spans="1:12" ht="13.5" customHeight="1" x14ac:dyDescent="0.2">
      <c r="A16" s="57"/>
      <c r="B16" s="94"/>
      <c r="C16" s="2"/>
      <c r="D16" s="2"/>
      <c r="E16" s="2"/>
      <c r="F16" s="2"/>
      <c r="G16" s="2"/>
    </row>
    <row r="17" spans="2:2" s="106" customFormat="1" ht="17.100000000000001" customHeight="1" x14ac:dyDescent="0.2"/>
    <row r="18" spans="2:2" ht="12" customHeight="1" x14ac:dyDescent="0.2"/>
    <row r="24" spans="2:2" ht="12" customHeight="1" x14ac:dyDescent="0.2"/>
    <row r="25" spans="2:2" ht="12.75" customHeight="1" x14ac:dyDescent="0.2">
      <c r="B25" s="104"/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colBreaks count="1" manualBreakCount="1">
    <brk id="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2" tint="-9.9978637043366805E-2"/>
  </sheetPr>
  <dimension ref="A1:D14"/>
  <sheetViews>
    <sheetView showGridLines="0" view="pageBreakPreview" zoomScale="130" zoomScaleNormal="200" zoomScaleSheetLayoutView="130" workbookViewId="0"/>
  </sheetViews>
  <sheetFormatPr defaultColWidth="2.88671875" defaultRowHeight="12.75" customHeight="1" x14ac:dyDescent="0.2"/>
  <cols>
    <col min="1" max="1" width="6.88671875" style="1" customWidth="1"/>
    <col min="2" max="4" width="12" style="1" customWidth="1"/>
    <col min="5" max="7" width="5.44140625" style="1" customWidth="1"/>
    <col min="8" max="8" width="12" style="1" customWidth="1"/>
    <col min="9" max="9" width="5.6640625" style="1" customWidth="1"/>
    <col min="10" max="16384" width="2.88671875" style="1"/>
  </cols>
  <sheetData>
    <row r="1" spans="1:4" ht="17.100000000000001" customHeight="1" x14ac:dyDescent="0.2">
      <c r="A1" s="232" t="s">
        <v>281</v>
      </c>
      <c r="B1" s="216"/>
      <c r="C1" s="216"/>
      <c r="D1" s="216"/>
    </row>
    <row r="2" spans="1:4" ht="12" customHeight="1" x14ac:dyDescent="0.2">
      <c r="A2" s="232"/>
      <c r="B2" s="216"/>
      <c r="C2" s="216"/>
      <c r="D2" s="208" t="s">
        <v>355</v>
      </c>
    </row>
    <row r="3" spans="1:4" ht="12.75" customHeight="1" x14ac:dyDescent="0.2">
      <c r="A3" s="470"/>
      <c r="B3" s="372" t="s">
        <v>282</v>
      </c>
      <c r="C3" s="416" t="s">
        <v>283</v>
      </c>
      <c r="D3" s="432"/>
    </row>
    <row r="4" spans="1:4" ht="12.75" customHeight="1" x14ac:dyDescent="0.2">
      <c r="A4" s="471"/>
      <c r="B4" s="371"/>
      <c r="C4" s="229" t="s">
        <v>146</v>
      </c>
      <c r="D4" s="229" t="s">
        <v>145</v>
      </c>
    </row>
    <row r="5" spans="1:4" ht="15.9" customHeight="1" x14ac:dyDescent="0.2">
      <c r="A5" s="254" t="s">
        <v>335</v>
      </c>
      <c r="B5" s="184">
        <v>2718</v>
      </c>
      <c r="C5" s="184">
        <v>1652</v>
      </c>
      <c r="D5" s="184">
        <v>1066</v>
      </c>
    </row>
    <row r="6" spans="1:4" ht="15.9" customHeight="1" x14ac:dyDescent="0.2">
      <c r="A6" s="254" t="s">
        <v>287</v>
      </c>
      <c r="B6" s="244">
        <v>2305</v>
      </c>
      <c r="C6" s="244">
        <v>1302</v>
      </c>
      <c r="D6" s="244">
        <v>1003</v>
      </c>
    </row>
    <row r="7" spans="1:4" ht="15.9" customHeight="1" x14ac:dyDescent="0.2">
      <c r="A7" s="287">
        <v>2</v>
      </c>
      <c r="B7" s="244">
        <v>974</v>
      </c>
      <c r="C7" s="244">
        <v>444</v>
      </c>
      <c r="D7" s="244">
        <v>530</v>
      </c>
    </row>
    <row r="8" spans="1:4" ht="15.9" customHeight="1" x14ac:dyDescent="0.2">
      <c r="A8" s="325">
        <v>3</v>
      </c>
      <c r="B8" s="244">
        <v>1310</v>
      </c>
      <c r="C8" s="244">
        <v>741</v>
      </c>
      <c r="D8" s="244">
        <v>569</v>
      </c>
    </row>
    <row r="9" spans="1:4" ht="15.9" customHeight="1" x14ac:dyDescent="0.2">
      <c r="A9" s="227">
        <v>4</v>
      </c>
      <c r="B9" s="274">
        <v>1831</v>
      </c>
      <c r="C9" s="274">
        <v>1043</v>
      </c>
      <c r="D9" s="274">
        <v>788</v>
      </c>
    </row>
    <row r="10" spans="1:4" ht="12" customHeight="1" x14ac:dyDescent="0.15">
      <c r="A10" s="217"/>
      <c r="B10" s="154"/>
      <c r="C10" s="154"/>
      <c r="D10" s="155" t="s">
        <v>211</v>
      </c>
    </row>
    <row r="13" spans="1:4" ht="6.9" customHeight="1" x14ac:dyDescent="0.2"/>
    <row r="14" spans="1:4" ht="17.100000000000001" customHeight="1" x14ac:dyDescent="0.2"/>
  </sheetData>
  <mergeCells count="3">
    <mergeCell ref="C3:D3"/>
    <mergeCell ref="A3:A4"/>
    <mergeCell ref="B3:B4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2" tint="-9.9978637043366805E-2"/>
  </sheetPr>
  <dimension ref="A1:C29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2" width="7.6640625" style="1" customWidth="1"/>
    <col min="3" max="3" width="27.6640625" style="1" customWidth="1"/>
    <col min="4" max="16384" width="2.88671875" style="1"/>
  </cols>
  <sheetData>
    <row r="1" spans="1:3" ht="17.100000000000001" customHeight="1" x14ac:dyDescent="0.2">
      <c r="A1" s="64" t="s">
        <v>164</v>
      </c>
      <c r="B1" s="108"/>
      <c r="C1" s="23"/>
    </row>
    <row r="2" spans="1:3" ht="12" customHeight="1" x14ac:dyDescent="0.2">
      <c r="A2" s="226"/>
      <c r="B2" s="226"/>
      <c r="C2" s="117" t="s">
        <v>360</v>
      </c>
    </row>
    <row r="3" spans="1:3" ht="13.5" customHeight="1" x14ac:dyDescent="0.2">
      <c r="A3" s="97" t="s">
        <v>72</v>
      </c>
      <c r="B3" s="463" t="s">
        <v>163</v>
      </c>
      <c r="C3" s="475"/>
    </row>
    <row r="4" spans="1:3" ht="13.5" customHeight="1" x14ac:dyDescent="0.2">
      <c r="A4" s="97" t="s">
        <v>162</v>
      </c>
      <c r="B4" s="476" t="s">
        <v>212</v>
      </c>
      <c r="C4" s="475"/>
    </row>
    <row r="5" spans="1:3" ht="13.5" customHeight="1" x14ac:dyDescent="0.2">
      <c r="A5" s="97" t="s">
        <v>69</v>
      </c>
      <c r="B5" s="463" t="s">
        <v>161</v>
      </c>
      <c r="C5" s="475"/>
    </row>
    <row r="6" spans="1:3" ht="24.75" customHeight="1" x14ac:dyDescent="0.2">
      <c r="A6" s="479" t="s">
        <v>155</v>
      </c>
      <c r="B6" s="97" t="s">
        <v>154</v>
      </c>
      <c r="C6" s="96" t="s">
        <v>213</v>
      </c>
    </row>
    <row r="7" spans="1:3" ht="13.5" customHeight="1" x14ac:dyDescent="0.2">
      <c r="A7" s="480"/>
      <c r="B7" s="97" t="s">
        <v>153</v>
      </c>
      <c r="C7" s="96" t="s">
        <v>214</v>
      </c>
    </row>
    <row r="8" spans="1:3" ht="12.75" customHeight="1" x14ac:dyDescent="0.2">
      <c r="A8" s="481"/>
      <c r="B8" s="97" t="s">
        <v>152</v>
      </c>
      <c r="C8" s="96" t="s">
        <v>160</v>
      </c>
    </row>
    <row r="9" spans="1:3" ht="12.75" customHeight="1" x14ac:dyDescent="0.2">
      <c r="A9" s="482"/>
      <c r="B9" s="97" t="s">
        <v>68</v>
      </c>
      <c r="C9" s="96" t="s">
        <v>285</v>
      </c>
    </row>
    <row r="10" spans="1:3" ht="12.75" customHeight="1" x14ac:dyDescent="0.2">
      <c r="A10" s="477" t="s">
        <v>150</v>
      </c>
      <c r="B10" s="478"/>
      <c r="C10" s="96" t="s">
        <v>288</v>
      </c>
    </row>
    <row r="11" spans="1:3" ht="12.75" customHeight="1" x14ac:dyDescent="0.2">
      <c r="A11" s="472" t="s">
        <v>159</v>
      </c>
      <c r="B11" s="473" t="s">
        <v>215</v>
      </c>
      <c r="C11" s="474"/>
    </row>
    <row r="12" spans="1:3" ht="12.75" customHeight="1" x14ac:dyDescent="0.2">
      <c r="A12" s="462"/>
      <c r="B12" s="97" t="s">
        <v>158</v>
      </c>
      <c r="C12" s="96" t="s">
        <v>286</v>
      </c>
    </row>
    <row r="13" spans="1:3" ht="12.75" customHeight="1" x14ac:dyDescent="0.15">
      <c r="A13" s="235"/>
      <c r="B13" s="235"/>
      <c r="C13" s="59" t="s">
        <v>147</v>
      </c>
    </row>
    <row r="14" spans="1:3" ht="12" customHeight="1" x14ac:dyDescent="0.2"/>
    <row r="15" spans="1:3" ht="11.25" customHeight="1" x14ac:dyDescent="0.2"/>
    <row r="16" spans="1:3" ht="12" customHeight="1" x14ac:dyDescent="0.2"/>
    <row r="17" ht="12" customHeight="1" x14ac:dyDescent="0.2"/>
    <row r="27" ht="12" customHeight="1" x14ac:dyDescent="0.2"/>
    <row r="28" ht="12" customHeight="1" x14ac:dyDescent="0.2"/>
    <row r="29" ht="11.25" customHeight="1" x14ac:dyDescent="0.2"/>
  </sheetData>
  <mergeCells count="7">
    <mergeCell ref="A11:A12"/>
    <mergeCell ref="B11:C11"/>
    <mergeCell ref="B3:C3"/>
    <mergeCell ref="B4:C4"/>
    <mergeCell ref="B5:C5"/>
    <mergeCell ref="A10:B10"/>
    <mergeCell ref="A6:A9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2" tint="-9.9978637043366805E-2"/>
  </sheetPr>
  <dimension ref="A1:I12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6" width="6.77734375" style="1" customWidth="1"/>
    <col min="7" max="7" width="5.109375" style="1" customWidth="1"/>
    <col min="8" max="8" width="5.88671875" style="1" customWidth="1"/>
    <col min="9" max="9" width="5" style="1" customWidth="1"/>
    <col min="10" max="16384" width="2.88671875" style="1"/>
  </cols>
  <sheetData>
    <row r="1" spans="1:9" ht="12" customHeight="1" x14ac:dyDescent="0.2">
      <c r="A1" s="315" t="s">
        <v>157</v>
      </c>
      <c r="B1" s="154"/>
      <c r="C1" s="154"/>
      <c r="D1" s="154"/>
    </row>
    <row r="2" spans="1:9" ht="12" customHeight="1" x14ac:dyDescent="0.2">
      <c r="A2" s="215"/>
      <c r="B2" s="215"/>
      <c r="C2" s="215"/>
      <c r="I2" s="190" t="s">
        <v>361</v>
      </c>
    </row>
    <row r="3" spans="1:9" ht="12.75" customHeight="1" x14ac:dyDescent="0.2">
      <c r="A3" s="433" t="s">
        <v>156</v>
      </c>
      <c r="B3" s="485" t="s">
        <v>155</v>
      </c>
      <c r="C3" s="485"/>
      <c r="D3" s="485"/>
      <c r="E3" s="359" t="s">
        <v>151</v>
      </c>
      <c r="F3" s="487"/>
      <c r="G3" s="486" t="s">
        <v>150</v>
      </c>
      <c r="H3" s="487"/>
      <c r="I3" s="483" t="s">
        <v>22</v>
      </c>
    </row>
    <row r="4" spans="1:9" ht="19.5" customHeight="1" x14ac:dyDescent="0.2">
      <c r="A4" s="433"/>
      <c r="B4" s="329" t="s">
        <v>154</v>
      </c>
      <c r="C4" s="329" t="s">
        <v>153</v>
      </c>
      <c r="D4" s="329" t="s">
        <v>152</v>
      </c>
      <c r="E4" s="329" t="s">
        <v>149</v>
      </c>
      <c r="F4" s="329" t="s">
        <v>148</v>
      </c>
      <c r="G4" s="330"/>
      <c r="H4" s="331" t="s">
        <v>363</v>
      </c>
      <c r="I4" s="484"/>
    </row>
    <row r="5" spans="1:9" ht="22.5" customHeight="1" x14ac:dyDescent="0.2">
      <c r="A5" s="182" t="s">
        <v>171</v>
      </c>
      <c r="B5" s="352">
        <v>2403</v>
      </c>
      <c r="C5" s="352">
        <v>1169</v>
      </c>
      <c r="D5" s="352">
        <v>897</v>
      </c>
      <c r="E5" s="352">
        <v>280</v>
      </c>
      <c r="F5" s="352">
        <v>52</v>
      </c>
      <c r="G5" s="352">
        <v>4364</v>
      </c>
      <c r="H5" s="352">
        <v>1357</v>
      </c>
      <c r="I5" s="333">
        <f>SUM(B5,C5,D5,E5,F5,G5)</f>
        <v>9165</v>
      </c>
    </row>
    <row r="6" spans="1:9" ht="22.5" customHeight="1" x14ac:dyDescent="0.2">
      <c r="A6" s="182" t="s">
        <v>362</v>
      </c>
      <c r="B6" s="352">
        <v>35699</v>
      </c>
      <c r="C6" s="352">
        <v>17255</v>
      </c>
      <c r="D6" s="352">
        <v>14818</v>
      </c>
      <c r="E6" s="352">
        <v>4804</v>
      </c>
      <c r="F6" s="352">
        <v>731</v>
      </c>
      <c r="G6" s="352">
        <v>33060</v>
      </c>
      <c r="H6" s="352">
        <v>8955</v>
      </c>
      <c r="I6" s="333">
        <f>SUM(B6,C6,D6,E6,F6,G6)</f>
        <v>106367</v>
      </c>
    </row>
    <row r="7" spans="1:9" ht="12.75" customHeight="1" x14ac:dyDescent="0.15">
      <c r="E7" s="154"/>
      <c r="F7" s="154"/>
      <c r="G7" s="154"/>
      <c r="H7" s="154"/>
      <c r="I7" s="155" t="s">
        <v>147</v>
      </c>
    </row>
    <row r="10" spans="1:9" ht="12" customHeight="1" x14ac:dyDescent="0.2"/>
    <row r="11" spans="1:9" ht="12" customHeight="1" x14ac:dyDescent="0.2"/>
    <row r="12" spans="1:9" ht="11.25" customHeight="1" x14ac:dyDescent="0.2"/>
  </sheetData>
  <mergeCells count="5">
    <mergeCell ref="I3:I4"/>
    <mergeCell ref="A3:A4"/>
    <mergeCell ref="B3:D3"/>
    <mergeCell ref="G3:H3"/>
    <mergeCell ref="E3:F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2" tint="-9.9978637043366805E-2"/>
  </sheetPr>
  <dimension ref="A1:F15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8.21875" style="1" customWidth="1"/>
    <col min="2" max="2" width="8.88671875" style="1" customWidth="1"/>
    <col min="3" max="3" width="4.77734375" style="1" customWidth="1"/>
    <col min="4" max="4" width="13.5546875" style="1" customWidth="1"/>
    <col min="5" max="5" width="4" style="1" customWidth="1"/>
    <col min="6" max="6" width="5.6640625" style="1" customWidth="1"/>
    <col min="7" max="16384" width="2.88671875" style="1"/>
  </cols>
  <sheetData>
    <row r="1" spans="1:6" ht="17.100000000000001" customHeight="1" x14ac:dyDescent="0.2">
      <c r="A1" s="218" t="s">
        <v>174</v>
      </c>
      <c r="B1" s="200"/>
      <c r="C1" s="154"/>
      <c r="D1" s="154"/>
      <c r="E1" s="154"/>
      <c r="F1" s="154"/>
    </row>
    <row r="2" spans="1:6" ht="12" customHeight="1" x14ac:dyDescent="0.2">
      <c r="A2" s="154"/>
      <c r="B2" s="154"/>
      <c r="C2" s="154"/>
      <c r="D2" s="154"/>
      <c r="E2" s="154"/>
      <c r="F2" s="190" t="s">
        <v>361</v>
      </c>
    </row>
    <row r="3" spans="1:6" s="110" customFormat="1" ht="21" customHeight="1" x14ac:dyDescent="0.2">
      <c r="A3" s="231" t="s">
        <v>173</v>
      </c>
      <c r="B3" s="231" t="s">
        <v>72</v>
      </c>
      <c r="C3" s="488" t="s">
        <v>172</v>
      </c>
      <c r="D3" s="489"/>
      <c r="E3" s="231" t="s">
        <v>171</v>
      </c>
      <c r="F3" s="231" t="s">
        <v>227</v>
      </c>
    </row>
    <row r="4" spans="1:6" ht="27" customHeight="1" x14ac:dyDescent="0.2">
      <c r="A4" s="182" t="s">
        <v>223</v>
      </c>
      <c r="B4" s="219" t="s">
        <v>268</v>
      </c>
      <c r="C4" s="220">
        <v>10285</v>
      </c>
      <c r="D4" s="221" t="s">
        <v>328</v>
      </c>
      <c r="E4" s="247">
        <v>559</v>
      </c>
      <c r="F4" s="353">
        <v>29471</v>
      </c>
    </row>
    <row r="5" spans="1:6" ht="27" customHeight="1" x14ac:dyDescent="0.2">
      <c r="A5" s="182" t="s">
        <v>224</v>
      </c>
      <c r="B5" s="219" t="s">
        <v>269</v>
      </c>
      <c r="C5" s="220">
        <v>6160</v>
      </c>
      <c r="D5" s="221" t="s">
        <v>329</v>
      </c>
      <c r="E5" s="247">
        <v>428</v>
      </c>
      <c r="F5" s="353">
        <v>11951</v>
      </c>
    </row>
    <row r="6" spans="1:6" ht="27" customHeight="1" x14ac:dyDescent="0.2">
      <c r="A6" s="182" t="s">
        <v>170</v>
      </c>
      <c r="B6" s="219" t="s">
        <v>270</v>
      </c>
      <c r="C6" s="220">
        <v>22178</v>
      </c>
      <c r="D6" s="221" t="s">
        <v>330</v>
      </c>
      <c r="E6" s="247">
        <v>113</v>
      </c>
      <c r="F6" s="353">
        <v>3500</v>
      </c>
    </row>
    <row r="7" spans="1:6" ht="27" customHeight="1" x14ac:dyDescent="0.2">
      <c r="A7" s="182" t="s">
        <v>169</v>
      </c>
      <c r="B7" s="219" t="s">
        <v>271</v>
      </c>
      <c r="C7" s="220">
        <v>13405</v>
      </c>
      <c r="D7" s="221" t="s">
        <v>331</v>
      </c>
      <c r="E7" s="247">
        <v>112</v>
      </c>
      <c r="F7" s="353">
        <v>3360</v>
      </c>
    </row>
    <row r="8" spans="1:6" ht="27" customHeight="1" x14ac:dyDescent="0.2">
      <c r="A8" s="182" t="s">
        <v>168</v>
      </c>
      <c r="B8" s="219" t="s">
        <v>272</v>
      </c>
      <c r="C8" s="220">
        <v>11155</v>
      </c>
      <c r="D8" s="221" t="s">
        <v>332</v>
      </c>
      <c r="E8" s="247">
        <v>120</v>
      </c>
      <c r="F8" s="353">
        <v>7366</v>
      </c>
    </row>
    <row r="9" spans="1:6" ht="27" customHeight="1" x14ac:dyDescent="0.2">
      <c r="A9" s="182" t="s">
        <v>167</v>
      </c>
      <c r="B9" s="219" t="s">
        <v>273</v>
      </c>
      <c r="C9" s="220">
        <v>9012</v>
      </c>
      <c r="D9" s="221" t="s">
        <v>333</v>
      </c>
      <c r="E9" s="247">
        <v>726</v>
      </c>
      <c r="F9" s="353">
        <v>20010</v>
      </c>
    </row>
    <row r="10" spans="1:6" ht="27" customHeight="1" x14ac:dyDescent="0.2">
      <c r="A10" s="182" t="s">
        <v>166</v>
      </c>
      <c r="B10" s="219" t="s">
        <v>274</v>
      </c>
      <c r="C10" s="220">
        <v>9723</v>
      </c>
      <c r="D10" s="221" t="s">
        <v>334</v>
      </c>
      <c r="E10" s="247">
        <v>148</v>
      </c>
      <c r="F10" s="353">
        <v>7040</v>
      </c>
    </row>
    <row r="11" spans="1:6" ht="27" customHeight="1" x14ac:dyDescent="0.2">
      <c r="A11" s="182" t="s">
        <v>165</v>
      </c>
      <c r="B11" s="219" t="s">
        <v>275</v>
      </c>
      <c r="C11" s="220">
        <v>2092</v>
      </c>
      <c r="D11" s="221" t="s">
        <v>216</v>
      </c>
      <c r="E11" s="247">
        <v>1353</v>
      </c>
      <c r="F11" s="353">
        <v>6390</v>
      </c>
    </row>
    <row r="12" spans="1:6" ht="27" customHeight="1" x14ac:dyDescent="0.2">
      <c r="A12" s="182" t="s">
        <v>266</v>
      </c>
      <c r="B12" s="493" t="s">
        <v>276</v>
      </c>
      <c r="C12" s="220">
        <v>8280</v>
      </c>
      <c r="D12" s="221" t="s">
        <v>264</v>
      </c>
      <c r="E12" s="247">
        <v>82</v>
      </c>
      <c r="F12" s="353">
        <v>5907</v>
      </c>
    </row>
    <row r="13" spans="1:6" ht="27" customHeight="1" x14ac:dyDescent="0.2">
      <c r="A13" s="182" t="s">
        <v>267</v>
      </c>
      <c r="B13" s="494"/>
      <c r="C13" s="220">
        <v>4505</v>
      </c>
      <c r="D13" s="221" t="s">
        <v>265</v>
      </c>
      <c r="E13" s="247">
        <v>58</v>
      </c>
      <c r="F13" s="353">
        <v>3532</v>
      </c>
    </row>
    <row r="14" spans="1:6" ht="15" customHeight="1" x14ac:dyDescent="0.2">
      <c r="A14" s="490" t="s">
        <v>181</v>
      </c>
      <c r="B14" s="491"/>
      <c r="C14" s="491"/>
      <c r="D14" s="492"/>
      <c r="E14" s="277">
        <f>SUM(E4:E13)</f>
        <v>3699</v>
      </c>
      <c r="F14" s="277">
        <f>SUM(F4:F13)</f>
        <v>98527</v>
      </c>
    </row>
    <row r="15" spans="1:6" ht="12.75" customHeight="1" x14ac:dyDescent="0.15">
      <c r="A15" s="154"/>
      <c r="B15" s="154"/>
      <c r="C15" s="154"/>
      <c r="D15" s="154"/>
      <c r="E15" s="154"/>
      <c r="F15" s="155" t="s">
        <v>147</v>
      </c>
    </row>
  </sheetData>
  <mergeCells count="3">
    <mergeCell ref="C3:D3"/>
    <mergeCell ref="A14:D14"/>
    <mergeCell ref="B12:B13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9.9978637043366805E-2"/>
  </sheetPr>
  <dimension ref="A1:I32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8.33203125" style="1" customWidth="1"/>
    <col min="2" max="8" width="4.88671875" style="1" customWidth="1"/>
    <col min="9" max="16384" width="2.88671875" style="1"/>
  </cols>
  <sheetData>
    <row r="1" spans="1:9" s="50" customFormat="1" ht="17.100000000000001" customHeight="1" x14ac:dyDescent="0.2">
      <c r="A1" s="136" t="s">
        <v>347</v>
      </c>
      <c r="B1" s="137"/>
      <c r="C1" s="137"/>
      <c r="D1" s="137"/>
      <c r="E1" s="137"/>
      <c r="F1" s="137"/>
      <c r="G1" s="137"/>
      <c r="H1" s="137"/>
    </row>
    <row r="2" spans="1:9" ht="12" customHeight="1" x14ac:dyDescent="0.2">
      <c r="A2" s="138"/>
      <c r="B2" s="139"/>
      <c r="C2" s="139"/>
      <c r="D2" s="139"/>
      <c r="E2" s="139"/>
      <c r="F2" s="139"/>
      <c r="G2" s="139"/>
      <c r="H2" s="140" t="s">
        <v>350</v>
      </c>
    </row>
    <row r="3" spans="1:9" ht="15" customHeight="1" x14ac:dyDescent="0.2">
      <c r="A3" s="357"/>
      <c r="B3" s="359" t="s">
        <v>25</v>
      </c>
      <c r="C3" s="360"/>
      <c r="D3" s="360"/>
      <c r="E3" s="360"/>
      <c r="F3" s="360"/>
      <c r="G3" s="360"/>
      <c r="H3" s="361"/>
    </row>
    <row r="4" spans="1:9" ht="12.75" customHeight="1" x14ac:dyDescent="0.2">
      <c r="A4" s="358"/>
      <c r="B4" s="141" t="s">
        <v>192</v>
      </c>
      <c r="C4" s="142" t="s">
        <v>193</v>
      </c>
      <c r="D4" s="143" t="s">
        <v>194</v>
      </c>
      <c r="E4" s="144" t="s">
        <v>195</v>
      </c>
      <c r="F4" s="144" t="s">
        <v>196</v>
      </c>
      <c r="G4" s="144" t="s">
        <v>197</v>
      </c>
      <c r="H4" s="145" t="s">
        <v>22</v>
      </c>
    </row>
    <row r="5" spans="1:9" ht="12.75" customHeight="1" x14ac:dyDescent="0.2">
      <c r="A5" s="146" t="s">
        <v>183</v>
      </c>
      <c r="B5" s="237">
        <f>SUM(B6:B12)</f>
        <v>447</v>
      </c>
      <c r="C5" s="237">
        <f t="shared" ref="C5:G5" si="0">SUM(C6:C12)</f>
        <v>452</v>
      </c>
      <c r="D5" s="237">
        <f t="shared" si="0"/>
        <v>495</v>
      </c>
      <c r="E5" s="237">
        <f t="shared" si="0"/>
        <v>423</v>
      </c>
      <c r="F5" s="237">
        <f t="shared" si="0"/>
        <v>492</v>
      </c>
      <c r="G5" s="237">
        <f t="shared" si="0"/>
        <v>458</v>
      </c>
      <c r="H5" s="266">
        <f t="shared" ref="H5:H12" si="1">SUM(B5:G5)</f>
        <v>2767</v>
      </c>
    </row>
    <row r="6" spans="1:9" ht="12.75" customHeight="1" x14ac:dyDescent="0.2">
      <c r="A6" s="147" t="s">
        <v>11</v>
      </c>
      <c r="B6" s="238">
        <v>73</v>
      </c>
      <c r="C6" s="238">
        <v>72</v>
      </c>
      <c r="D6" s="239">
        <v>85</v>
      </c>
      <c r="E6" s="267">
        <v>62</v>
      </c>
      <c r="F6" s="267">
        <v>78</v>
      </c>
      <c r="G6" s="239">
        <v>76</v>
      </c>
      <c r="H6" s="268">
        <f t="shared" si="1"/>
        <v>446</v>
      </c>
    </row>
    <row r="7" spans="1:9" ht="12.75" customHeight="1" x14ac:dyDescent="0.2">
      <c r="A7" s="147" t="s">
        <v>10</v>
      </c>
      <c r="B7" s="238">
        <v>89</v>
      </c>
      <c r="C7" s="238">
        <v>87</v>
      </c>
      <c r="D7" s="239">
        <v>91</v>
      </c>
      <c r="E7" s="267">
        <v>63</v>
      </c>
      <c r="F7" s="267">
        <v>109</v>
      </c>
      <c r="G7" s="239">
        <v>86</v>
      </c>
      <c r="H7" s="268">
        <f t="shared" si="1"/>
        <v>525</v>
      </c>
    </row>
    <row r="8" spans="1:9" ht="12.75" customHeight="1" x14ac:dyDescent="0.2">
      <c r="A8" s="147" t="s">
        <v>9</v>
      </c>
      <c r="B8" s="238">
        <v>55</v>
      </c>
      <c r="C8" s="238">
        <v>48</v>
      </c>
      <c r="D8" s="239">
        <v>48</v>
      </c>
      <c r="E8" s="267">
        <v>51</v>
      </c>
      <c r="F8" s="267">
        <v>40</v>
      </c>
      <c r="G8" s="239">
        <v>42</v>
      </c>
      <c r="H8" s="268">
        <f t="shared" si="1"/>
        <v>284</v>
      </c>
    </row>
    <row r="9" spans="1:9" ht="12.75" customHeight="1" x14ac:dyDescent="0.2">
      <c r="A9" s="147" t="s">
        <v>7</v>
      </c>
      <c r="B9" s="238">
        <v>45</v>
      </c>
      <c r="C9" s="238">
        <v>53</v>
      </c>
      <c r="D9" s="239">
        <v>72</v>
      </c>
      <c r="E9" s="267">
        <v>67</v>
      </c>
      <c r="F9" s="267">
        <v>65</v>
      </c>
      <c r="G9" s="239">
        <v>76</v>
      </c>
      <c r="H9" s="268">
        <f t="shared" si="1"/>
        <v>378</v>
      </c>
    </row>
    <row r="10" spans="1:9" ht="12.75" customHeight="1" x14ac:dyDescent="0.2">
      <c r="A10" s="147" t="s">
        <v>6</v>
      </c>
      <c r="B10" s="238">
        <v>67</v>
      </c>
      <c r="C10" s="238">
        <v>69</v>
      </c>
      <c r="D10" s="239">
        <v>83</v>
      </c>
      <c r="E10" s="267">
        <v>76</v>
      </c>
      <c r="F10" s="267">
        <v>89</v>
      </c>
      <c r="G10" s="239">
        <v>74</v>
      </c>
      <c r="H10" s="268">
        <f t="shared" si="1"/>
        <v>458</v>
      </c>
    </row>
    <row r="11" spans="1:9" ht="12.75" customHeight="1" x14ac:dyDescent="0.2">
      <c r="A11" s="149" t="s">
        <v>4</v>
      </c>
      <c r="B11" s="238">
        <v>53</v>
      </c>
      <c r="C11" s="238">
        <v>55</v>
      </c>
      <c r="D11" s="239">
        <v>63</v>
      </c>
      <c r="E11" s="267">
        <v>51</v>
      </c>
      <c r="F11" s="267">
        <v>52</v>
      </c>
      <c r="G11" s="239">
        <v>48</v>
      </c>
      <c r="H11" s="268">
        <f t="shared" si="1"/>
        <v>322</v>
      </c>
    </row>
    <row r="12" spans="1:9" ht="12.75" customHeight="1" x14ac:dyDescent="0.2">
      <c r="A12" s="150" t="s">
        <v>2</v>
      </c>
      <c r="B12" s="334">
        <v>65</v>
      </c>
      <c r="C12" s="334">
        <v>68</v>
      </c>
      <c r="D12" s="334">
        <v>53</v>
      </c>
      <c r="E12" s="335">
        <v>53</v>
      </c>
      <c r="F12" s="335">
        <v>59</v>
      </c>
      <c r="G12" s="334">
        <v>56</v>
      </c>
      <c r="H12" s="269">
        <f t="shared" si="1"/>
        <v>354</v>
      </c>
    </row>
    <row r="13" spans="1:9" ht="12" customHeight="1" x14ac:dyDescent="0.15">
      <c r="A13" s="154"/>
      <c r="B13" s="154"/>
      <c r="C13" s="154"/>
      <c r="D13" s="154"/>
      <c r="E13" s="154"/>
      <c r="F13" s="154"/>
      <c r="G13" s="154"/>
      <c r="H13" s="155" t="s">
        <v>20</v>
      </c>
      <c r="I13" s="154"/>
    </row>
    <row r="14" spans="1:9" ht="12" customHeight="1" x14ac:dyDescent="0.15">
      <c r="A14" s="56"/>
      <c r="B14" s="29"/>
      <c r="C14" s="29"/>
      <c r="D14" s="29"/>
      <c r="E14" s="29"/>
      <c r="F14" s="29"/>
      <c r="G14" s="29"/>
      <c r="H14" s="53"/>
    </row>
    <row r="15" spans="1:9" ht="12.75" customHeight="1" x14ac:dyDescent="0.2">
      <c r="A15" s="27"/>
      <c r="B15" s="25"/>
      <c r="C15" s="25"/>
      <c r="D15" s="26"/>
      <c r="E15" s="25"/>
      <c r="F15" s="25"/>
      <c r="G15" s="25"/>
      <c r="H15" s="25"/>
    </row>
    <row r="16" spans="1:9" ht="17.100000000000001" customHeight="1" x14ac:dyDescent="0.2">
      <c r="A16" s="15"/>
      <c r="B16" s="14"/>
      <c r="C16" s="14"/>
      <c r="D16" s="17"/>
      <c r="E16" s="16"/>
      <c r="F16" s="16"/>
      <c r="G16" s="17"/>
      <c r="H16" s="16"/>
    </row>
    <row r="17" spans="1:8" ht="15" customHeight="1" x14ac:dyDescent="0.2">
      <c r="A17" s="15"/>
      <c r="B17" s="14"/>
      <c r="C17" s="14"/>
      <c r="D17" s="17"/>
      <c r="E17" s="16"/>
      <c r="F17" s="16"/>
      <c r="G17" s="17"/>
      <c r="H17" s="16"/>
    </row>
    <row r="18" spans="1:8" ht="18" customHeight="1" x14ac:dyDescent="0.2">
      <c r="A18" s="15"/>
      <c r="B18" s="14"/>
      <c r="C18" s="14"/>
      <c r="D18" s="17"/>
      <c r="E18" s="16"/>
      <c r="F18" s="16"/>
      <c r="G18" s="17"/>
      <c r="H18" s="16"/>
    </row>
    <row r="19" spans="1:8" ht="12.75" customHeight="1" x14ac:dyDescent="0.2">
      <c r="A19" s="15"/>
      <c r="B19" s="14"/>
      <c r="C19" s="14"/>
      <c r="D19" s="17"/>
      <c r="E19" s="16"/>
      <c r="F19" s="16"/>
      <c r="G19" s="17"/>
      <c r="H19" s="16"/>
    </row>
    <row r="20" spans="1:8" ht="12.75" customHeight="1" x14ac:dyDescent="0.2">
      <c r="A20" s="15"/>
      <c r="B20" s="14"/>
      <c r="C20" s="14"/>
      <c r="D20" s="17"/>
      <c r="E20" s="16"/>
      <c r="F20" s="16"/>
      <c r="G20" s="17"/>
      <c r="H20" s="16"/>
    </row>
    <row r="21" spans="1:8" ht="12.75" customHeight="1" x14ac:dyDescent="0.2">
      <c r="A21" s="19"/>
      <c r="B21" s="14"/>
      <c r="C21" s="14"/>
      <c r="D21" s="17"/>
      <c r="E21" s="16"/>
      <c r="F21" s="16"/>
      <c r="G21" s="17"/>
      <c r="H21" s="16"/>
    </row>
    <row r="22" spans="1:8" ht="12.75" customHeight="1" x14ac:dyDescent="0.2">
      <c r="A22" s="19"/>
      <c r="B22" s="14"/>
      <c r="C22" s="14"/>
      <c r="D22" s="17"/>
      <c r="E22" s="16"/>
      <c r="F22" s="16"/>
      <c r="G22" s="17"/>
      <c r="H22" s="16"/>
    </row>
    <row r="23" spans="1:8" ht="12.75" customHeight="1" x14ac:dyDescent="0.2">
      <c r="A23" s="18"/>
      <c r="B23" s="14"/>
      <c r="C23" s="14"/>
      <c r="D23" s="17"/>
      <c r="E23" s="16"/>
      <c r="F23" s="16"/>
      <c r="G23" s="17"/>
      <c r="H23" s="16"/>
    </row>
    <row r="24" spans="1:8" ht="12.75" customHeight="1" x14ac:dyDescent="0.2">
      <c r="A24" s="15"/>
      <c r="B24" s="14"/>
      <c r="C24" s="14"/>
      <c r="D24" s="14"/>
      <c r="E24" s="13"/>
      <c r="F24" s="13"/>
      <c r="G24" s="14"/>
      <c r="H24" s="13"/>
    </row>
    <row r="25" spans="1:8" ht="12.75" customHeight="1" x14ac:dyDescent="0.2">
      <c r="A25" s="8"/>
    </row>
    <row r="26" spans="1:8" ht="12.75" customHeight="1" x14ac:dyDescent="0.2">
      <c r="A26" s="8"/>
      <c r="H26" s="11"/>
    </row>
    <row r="27" spans="1:8" ht="12.75" customHeight="1" x14ac:dyDescent="0.2">
      <c r="A27" s="8"/>
    </row>
    <row r="28" spans="1:8" ht="12" customHeight="1" x14ac:dyDescent="0.2">
      <c r="A28" s="8"/>
    </row>
    <row r="29" spans="1:8" ht="12.75" customHeight="1" x14ac:dyDescent="0.2">
      <c r="A29" s="6"/>
    </row>
    <row r="32" spans="1:8" ht="8.1" customHeight="1" x14ac:dyDescent="0.2"/>
  </sheetData>
  <mergeCells count="2">
    <mergeCell ref="A3:A4"/>
    <mergeCell ref="B3:H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2" tint="-9.9978637043366805E-2"/>
  </sheetPr>
  <dimension ref="A1:E19"/>
  <sheetViews>
    <sheetView showGridLines="0" view="pageBreakPreview" zoomScale="130" zoomScaleNormal="145" zoomScaleSheetLayoutView="130" workbookViewId="0">
      <selection sqref="A1:E1"/>
    </sheetView>
  </sheetViews>
  <sheetFormatPr defaultColWidth="2.88671875" defaultRowHeight="12.75" customHeight="1" x14ac:dyDescent="0.2"/>
  <cols>
    <col min="1" max="1" width="3.21875" style="1" customWidth="1"/>
    <col min="2" max="2" width="13.33203125" style="1" customWidth="1"/>
    <col min="3" max="3" width="19.33203125" style="1" customWidth="1"/>
    <col min="4" max="5" width="4.6640625" style="1" customWidth="1"/>
    <col min="6" max="7" width="5.44140625" style="1" customWidth="1"/>
    <col min="8" max="16384" width="2.88671875" style="1"/>
  </cols>
  <sheetData>
    <row r="1" spans="1:5" ht="27" customHeight="1" x14ac:dyDescent="0.2">
      <c r="A1" s="495" t="s">
        <v>241</v>
      </c>
      <c r="B1" s="496"/>
      <c r="C1" s="496"/>
      <c r="D1" s="496"/>
      <c r="E1" s="496"/>
    </row>
    <row r="2" spans="1:5" ht="12" customHeight="1" x14ac:dyDescent="0.2">
      <c r="A2" s="154"/>
      <c r="B2" s="154"/>
      <c r="C2" s="154"/>
      <c r="D2" s="154"/>
      <c r="E2" s="190" t="s">
        <v>361</v>
      </c>
    </row>
    <row r="3" spans="1:5" s="110" customFormat="1" ht="21" customHeight="1" x14ac:dyDescent="0.2">
      <c r="A3" s="222" t="s">
        <v>156</v>
      </c>
      <c r="B3" s="231" t="s">
        <v>180</v>
      </c>
      <c r="C3" s="231" t="s">
        <v>179</v>
      </c>
      <c r="D3" s="231" t="s">
        <v>171</v>
      </c>
      <c r="E3" s="231" t="s">
        <v>226</v>
      </c>
    </row>
    <row r="4" spans="1:5" ht="48.9" customHeight="1" x14ac:dyDescent="0.2">
      <c r="A4" s="411" t="s">
        <v>233</v>
      </c>
      <c r="B4" s="500" t="s">
        <v>250</v>
      </c>
      <c r="C4" s="221" t="s">
        <v>218</v>
      </c>
      <c r="D4" s="247">
        <v>1346</v>
      </c>
      <c r="E4" s="353">
        <v>20965</v>
      </c>
    </row>
    <row r="5" spans="1:5" ht="11.1" customHeight="1" x14ac:dyDescent="0.2">
      <c r="A5" s="503"/>
      <c r="B5" s="501"/>
      <c r="C5" s="221" t="s">
        <v>176</v>
      </c>
      <c r="D5" s="247">
        <v>13</v>
      </c>
      <c r="E5" s="353">
        <v>73</v>
      </c>
    </row>
    <row r="6" spans="1:5" ht="11.1" customHeight="1" x14ac:dyDescent="0.2">
      <c r="A6" s="503"/>
      <c r="B6" s="502"/>
      <c r="C6" s="221" t="s">
        <v>175</v>
      </c>
      <c r="D6" s="247">
        <v>37</v>
      </c>
      <c r="E6" s="353">
        <v>176</v>
      </c>
    </row>
    <row r="7" spans="1:5" ht="11.1" customHeight="1" x14ac:dyDescent="0.2">
      <c r="A7" s="504"/>
      <c r="B7" s="508" t="s">
        <v>257</v>
      </c>
      <c r="C7" s="509"/>
      <c r="D7" s="247">
        <f>SUM(D4:D6)</f>
        <v>1396</v>
      </c>
      <c r="E7" s="247">
        <f>SUM(E4:E6)</f>
        <v>21214</v>
      </c>
    </row>
    <row r="8" spans="1:5" ht="48.9" customHeight="1" x14ac:dyDescent="0.2">
      <c r="A8" s="411" t="s">
        <v>234</v>
      </c>
      <c r="B8" s="500" t="s">
        <v>251</v>
      </c>
      <c r="C8" s="221" t="s">
        <v>217</v>
      </c>
      <c r="D8" s="247">
        <v>1093</v>
      </c>
      <c r="E8" s="353">
        <v>17487</v>
      </c>
    </row>
    <row r="9" spans="1:5" ht="11.1" customHeight="1" x14ac:dyDescent="0.2">
      <c r="A9" s="503"/>
      <c r="B9" s="502"/>
      <c r="C9" s="221" t="s">
        <v>177</v>
      </c>
      <c r="D9" s="247">
        <v>95</v>
      </c>
      <c r="E9" s="353">
        <v>1053</v>
      </c>
    </row>
    <row r="10" spans="1:5" ht="11.1" customHeight="1" x14ac:dyDescent="0.2">
      <c r="A10" s="504"/>
      <c r="B10" s="508" t="s">
        <v>257</v>
      </c>
      <c r="C10" s="509"/>
      <c r="D10" s="247">
        <f>SUM(D8:D9)</f>
        <v>1188</v>
      </c>
      <c r="E10" s="247">
        <f>SUM(E8:E9)</f>
        <v>18540</v>
      </c>
    </row>
    <row r="11" spans="1:5" ht="48.9" customHeight="1" x14ac:dyDescent="0.2">
      <c r="A11" s="505" t="s">
        <v>235</v>
      </c>
      <c r="B11" s="500" t="s">
        <v>252</v>
      </c>
      <c r="C11" s="221" t="s">
        <v>324</v>
      </c>
      <c r="D11" s="247">
        <v>1065</v>
      </c>
      <c r="E11" s="353">
        <v>19582</v>
      </c>
    </row>
    <row r="12" spans="1:5" ht="11.1" customHeight="1" x14ac:dyDescent="0.2">
      <c r="A12" s="506"/>
      <c r="B12" s="501"/>
      <c r="C12" s="221" t="s">
        <v>178</v>
      </c>
      <c r="D12" s="247">
        <v>350</v>
      </c>
      <c r="E12" s="353">
        <v>4265</v>
      </c>
    </row>
    <row r="13" spans="1:5" ht="11.1" customHeight="1" x14ac:dyDescent="0.2">
      <c r="A13" s="506"/>
      <c r="B13" s="501"/>
      <c r="C13" s="221" t="s">
        <v>176</v>
      </c>
      <c r="D13" s="247">
        <v>94</v>
      </c>
      <c r="E13" s="353">
        <v>404</v>
      </c>
    </row>
    <row r="14" spans="1:5" ht="11.1" customHeight="1" x14ac:dyDescent="0.2">
      <c r="A14" s="506"/>
      <c r="B14" s="502"/>
      <c r="C14" s="221" t="s">
        <v>175</v>
      </c>
      <c r="D14" s="247">
        <v>55</v>
      </c>
      <c r="E14" s="353">
        <v>193</v>
      </c>
    </row>
    <row r="15" spans="1:5" ht="11.1" customHeight="1" x14ac:dyDescent="0.2">
      <c r="A15" s="507"/>
      <c r="B15" s="508" t="s">
        <v>257</v>
      </c>
      <c r="C15" s="509"/>
      <c r="D15" s="247">
        <f>SUM(D11:D14)</f>
        <v>1564</v>
      </c>
      <c r="E15" s="247">
        <f>SUM(E11:E14)</f>
        <v>24444</v>
      </c>
    </row>
    <row r="16" spans="1:5" ht="15" customHeight="1" x14ac:dyDescent="0.2">
      <c r="A16" s="497" t="s">
        <v>182</v>
      </c>
      <c r="B16" s="498"/>
      <c r="C16" s="499"/>
      <c r="D16" s="284">
        <f>SUM(D7,D10,D15)</f>
        <v>4148</v>
      </c>
      <c r="E16" s="284">
        <f>SUM(E7,E10,E15)</f>
        <v>64198</v>
      </c>
    </row>
    <row r="17" spans="1:5" ht="12" customHeight="1" x14ac:dyDescent="0.15">
      <c r="A17" s="151" t="s">
        <v>219</v>
      </c>
      <c r="B17" s="154"/>
      <c r="C17" s="154"/>
      <c r="D17" s="154"/>
      <c r="E17" s="154"/>
    </row>
    <row r="18" spans="1:5" ht="11.25" customHeight="1" x14ac:dyDescent="0.2">
      <c r="A18" s="223" t="s">
        <v>191</v>
      </c>
      <c r="B18" s="154"/>
      <c r="C18" s="154"/>
      <c r="D18" s="154"/>
      <c r="E18" s="154"/>
    </row>
    <row r="19" spans="1:5" ht="12" customHeight="1" x14ac:dyDescent="0.15">
      <c r="A19" s="154"/>
      <c r="B19" s="154"/>
      <c r="C19" s="154"/>
      <c r="D19" s="154"/>
      <c r="E19" s="155" t="s">
        <v>147</v>
      </c>
    </row>
  </sheetData>
  <mergeCells count="11">
    <mergeCell ref="A1:E1"/>
    <mergeCell ref="A16:C16"/>
    <mergeCell ref="B4:B6"/>
    <mergeCell ref="B11:B14"/>
    <mergeCell ref="B8:B9"/>
    <mergeCell ref="A4:A7"/>
    <mergeCell ref="A8:A10"/>
    <mergeCell ref="A11:A15"/>
    <mergeCell ref="B7:C7"/>
    <mergeCell ref="B10:C10"/>
    <mergeCell ref="B15:C15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J20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8.33203125" style="1" customWidth="1"/>
    <col min="2" max="9" width="3.77734375" style="1" customWidth="1"/>
    <col min="10" max="10" width="4" style="1" customWidth="1"/>
    <col min="11" max="16384" width="2.88671875" style="1"/>
  </cols>
  <sheetData>
    <row r="1" spans="1:10" s="50" customFormat="1" ht="17.100000000000001" customHeight="1" x14ac:dyDescent="0.2">
      <c r="A1" s="136" t="s">
        <v>346</v>
      </c>
      <c r="B1" s="137"/>
      <c r="C1" s="137"/>
      <c r="D1" s="137"/>
      <c r="E1" s="137"/>
      <c r="F1" s="137"/>
      <c r="G1" s="137"/>
      <c r="H1" s="137"/>
    </row>
    <row r="2" spans="1:10" ht="12" customHeight="1" x14ac:dyDescent="0.2">
      <c r="A2" s="138"/>
      <c r="B2" s="139"/>
      <c r="C2" s="139"/>
      <c r="D2" s="139"/>
      <c r="E2" s="139"/>
      <c r="F2" s="139"/>
      <c r="G2" s="139"/>
      <c r="J2" s="140" t="s">
        <v>350</v>
      </c>
    </row>
    <row r="3" spans="1:10" ht="15" customHeight="1" x14ac:dyDescent="0.2">
      <c r="A3" s="357"/>
      <c r="B3" s="359" t="s">
        <v>24</v>
      </c>
      <c r="C3" s="360"/>
      <c r="D3" s="360"/>
      <c r="E3" s="360"/>
      <c r="F3" s="360"/>
      <c r="G3" s="360"/>
      <c r="H3" s="360"/>
      <c r="I3" s="361"/>
      <c r="J3" s="362" t="s">
        <v>23</v>
      </c>
    </row>
    <row r="4" spans="1:10" ht="18" customHeight="1" x14ac:dyDescent="0.2">
      <c r="A4" s="358"/>
      <c r="B4" s="141" t="s">
        <v>192</v>
      </c>
      <c r="C4" s="142" t="s">
        <v>193</v>
      </c>
      <c r="D4" s="143" t="s">
        <v>194</v>
      </c>
      <c r="E4" s="144" t="s">
        <v>195</v>
      </c>
      <c r="F4" s="144" t="s">
        <v>196</v>
      </c>
      <c r="G4" s="144" t="s">
        <v>197</v>
      </c>
      <c r="H4" s="144" t="s">
        <v>40</v>
      </c>
      <c r="I4" s="141" t="s">
        <v>22</v>
      </c>
      <c r="J4" s="363"/>
    </row>
    <row r="5" spans="1:10" ht="12.75" customHeight="1" x14ac:dyDescent="0.2">
      <c r="A5" s="146" t="s">
        <v>183</v>
      </c>
      <c r="B5" s="237">
        <f t="shared" ref="B5:H5" si="0">SUM(B6:B12)</f>
        <v>16</v>
      </c>
      <c r="C5" s="237">
        <f t="shared" si="0"/>
        <v>15</v>
      </c>
      <c r="D5" s="237">
        <f t="shared" si="0"/>
        <v>18</v>
      </c>
      <c r="E5" s="237">
        <f t="shared" si="0"/>
        <v>15</v>
      </c>
      <c r="F5" s="237">
        <f t="shared" si="0"/>
        <v>17</v>
      </c>
      <c r="G5" s="237">
        <f t="shared" si="0"/>
        <v>14</v>
      </c>
      <c r="H5" s="237">
        <f t="shared" si="0"/>
        <v>24</v>
      </c>
      <c r="I5" s="266">
        <f t="shared" ref="I5:I12" si="1">SUM(B5:H5)</f>
        <v>119</v>
      </c>
      <c r="J5" s="270">
        <f>SUM(J6:J12)</f>
        <v>224</v>
      </c>
    </row>
    <row r="6" spans="1:10" ht="12.75" customHeight="1" x14ac:dyDescent="0.2">
      <c r="A6" s="147" t="s">
        <v>11</v>
      </c>
      <c r="B6" s="238">
        <v>3</v>
      </c>
      <c r="C6" s="238">
        <v>2</v>
      </c>
      <c r="D6" s="239">
        <v>3</v>
      </c>
      <c r="E6" s="267">
        <v>2</v>
      </c>
      <c r="F6" s="267">
        <v>3</v>
      </c>
      <c r="G6" s="239">
        <v>2</v>
      </c>
      <c r="H6" s="239">
        <v>4</v>
      </c>
      <c r="I6" s="267">
        <f t="shared" si="1"/>
        <v>19</v>
      </c>
      <c r="J6" s="336">
        <v>35</v>
      </c>
    </row>
    <row r="7" spans="1:10" ht="12.75" customHeight="1" x14ac:dyDescent="0.2">
      <c r="A7" s="147" t="s">
        <v>10</v>
      </c>
      <c r="B7" s="238">
        <v>3</v>
      </c>
      <c r="C7" s="238">
        <v>3</v>
      </c>
      <c r="D7" s="239">
        <v>3</v>
      </c>
      <c r="E7" s="267">
        <v>2</v>
      </c>
      <c r="F7" s="267">
        <v>3</v>
      </c>
      <c r="G7" s="239">
        <v>3</v>
      </c>
      <c r="H7" s="239">
        <v>3</v>
      </c>
      <c r="I7" s="267">
        <f t="shared" si="1"/>
        <v>20</v>
      </c>
      <c r="J7" s="336">
        <v>34</v>
      </c>
    </row>
    <row r="8" spans="1:10" ht="12.75" customHeight="1" x14ac:dyDescent="0.2">
      <c r="A8" s="147" t="s">
        <v>9</v>
      </c>
      <c r="B8" s="238">
        <v>2</v>
      </c>
      <c r="C8" s="238">
        <v>2</v>
      </c>
      <c r="D8" s="239">
        <v>2</v>
      </c>
      <c r="E8" s="267">
        <v>2</v>
      </c>
      <c r="F8" s="267">
        <v>2</v>
      </c>
      <c r="G8" s="239">
        <v>1</v>
      </c>
      <c r="H8" s="239">
        <v>4</v>
      </c>
      <c r="I8" s="267">
        <f>SUM(B8:H8)</f>
        <v>15</v>
      </c>
      <c r="J8" s="336">
        <v>28</v>
      </c>
    </row>
    <row r="9" spans="1:10" ht="12.75" customHeight="1" x14ac:dyDescent="0.2">
      <c r="A9" s="147" t="s">
        <v>7</v>
      </c>
      <c r="B9" s="238">
        <v>2</v>
      </c>
      <c r="C9" s="238">
        <v>2</v>
      </c>
      <c r="D9" s="239">
        <v>3</v>
      </c>
      <c r="E9" s="267">
        <v>2</v>
      </c>
      <c r="F9" s="267">
        <v>2</v>
      </c>
      <c r="G9" s="239">
        <v>2</v>
      </c>
      <c r="H9" s="239">
        <v>2</v>
      </c>
      <c r="I9" s="267">
        <f t="shared" si="1"/>
        <v>15</v>
      </c>
      <c r="J9" s="336">
        <v>29</v>
      </c>
    </row>
    <row r="10" spans="1:10" ht="12.75" customHeight="1" x14ac:dyDescent="0.2">
      <c r="A10" s="147" t="s">
        <v>6</v>
      </c>
      <c r="B10" s="238">
        <v>2</v>
      </c>
      <c r="C10" s="238">
        <v>2</v>
      </c>
      <c r="D10" s="239">
        <v>3</v>
      </c>
      <c r="E10" s="267">
        <v>3</v>
      </c>
      <c r="F10" s="267">
        <v>3</v>
      </c>
      <c r="G10" s="239">
        <v>2</v>
      </c>
      <c r="H10" s="239">
        <v>3</v>
      </c>
      <c r="I10" s="267">
        <f t="shared" si="1"/>
        <v>18</v>
      </c>
      <c r="J10" s="336">
        <v>38</v>
      </c>
    </row>
    <row r="11" spans="1:10" ht="12.75" customHeight="1" x14ac:dyDescent="0.2">
      <c r="A11" s="149" t="s">
        <v>4</v>
      </c>
      <c r="B11" s="238">
        <v>2</v>
      </c>
      <c r="C11" s="238">
        <v>2</v>
      </c>
      <c r="D11" s="238">
        <v>2</v>
      </c>
      <c r="E11" s="337">
        <v>2</v>
      </c>
      <c r="F11" s="337">
        <v>2</v>
      </c>
      <c r="G11" s="238">
        <v>2</v>
      </c>
      <c r="H11" s="239">
        <v>3</v>
      </c>
      <c r="I11" s="267">
        <f t="shared" si="1"/>
        <v>15</v>
      </c>
      <c r="J11" s="336">
        <v>31</v>
      </c>
    </row>
    <row r="12" spans="1:10" ht="12.75" customHeight="1" x14ac:dyDescent="0.2">
      <c r="A12" s="150" t="s">
        <v>2</v>
      </c>
      <c r="B12" s="334">
        <v>2</v>
      </c>
      <c r="C12" s="334">
        <v>2</v>
      </c>
      <c r="D12" s="334">
        <v>2</v>
      </c>
      <c r="E12" s="335">
        <v>2</v>
      </c>
      <c r="F12" s="335">
        <v>2</v>
      </c>
      <c r="G12" s="334">
        <v>2</v>
      </c>
      <c r="H12" s="334">
        <v>5</v>
      </c>
      <c r="I12" s="271">
        <f t="shared" si="1"/>
        <v>17</v>
      </c>
      <c r="J12" s="338">
        <v>29</v>
      </c>
    </row>
    <row r="13" spans="1:10" ht="12.75" customHeight="1" x14ac:dyDescent="0.15">
      <c r="A13" s="151" t="s">
        <v>21</v>
      </c>
      <c r="B13" s="152"/>
      <c r="C13" s="152"/>
      <c r="D13" s="152"/>
      <c r="E13" s="152"/>
      <c r="F13" s="152"/>
      <c r="G13" s="152"/>
      <c r="H13" s="152"/>
      <c r="I13" s="153"/>
      <c r="J13" s="154"/>
    </row>
    <row r="14" spans="1:10" ht="12" customHeight="1" x14ac:dyDescent="0.15">
      <c r="A14" s="154"/>
      <c r="B14" s="154"/>
      <c r="C14" s="154"/>
      <c r="D14" s="154"/>
      <c r="E14" s="154"/>
      <c r="F14" s="154"/>
      <c r="G14" s="154"/>
      <c r="H14" s="154"/>
      <c r="I14" s="154"/>
      <c r="J14" s="155" t="s">
        <v>20</v>
      </c>
    </row>
    <row r="15" spans="1:10" ht="12.75" customHeight="1" x14ac:dyDescent="0.2">
      <c r="A15" s="318"/>
      <c r="B15" s="364"/>
      <c r="C15" s="365"/>
      <c r="D15" s="366"/>
      <c r="E15" s="367"/>
      <c r="F15" s="366"/>
      <c r="G15" s="367"/>
    </row>
    <row r="16" spans="1:10" ht="12.75" customHeight="1" x14ac:dyDescent="0.2">
      <c r="A16" s="318"/>
      <c r="B16" s="364"/>
      <c r="C16" s="365"/>
      <c r="D16" s="366"/>
      <c r="E16" s="367"/>
      <c r="F16" s="366"/>
      <c r="G16" s="367"/>
    </row>
    <row r="17" spans="1:7" ht="12.75" customHeight="1" x14ac:dyDescent="0.2">
      <c r="A17" s="318"/>
      <c r="B17" s="364"/>
      <c r="C17" s="365"/>
      <c r="D17" s="366"/>
      <c r="E17" s="367"/>
      <c r="F17" s="366"/>
      <c r="G17" s="367"/>
    </row>
    <row r="18" spans="1:7" ht="8.1" customHeight="1" x14ac:dyDescent="0.2">
      <c r="A18" s="2"/>
      <c r="B18" s="2"/>
      <c r="C18" s="2"/>
      <c r="D18" s="2"/>
      <c r="E18" s="2"/>
      <c r="F18" s="2"/>
      <c r="G18" s="4"/>
    </row>
    <row r="19" spans="1:7" ht="12.75" customHeight="1" x14ac:dyDescent="0.2">
      <c r="A19" s="3"/>
      <c r="B19" s="2"/>
      <c r="C19" s="2"/>
      <c r="D19" s="2"/>
      <c r="E19" s="2"/>
      <c r="F19" s="2"/>
      <c r="G19" s="2"/>
    </row>
    <row r="20" spans="1:7" ht="12.75" customHeight="1" x14ac:dyDescent="0.2">
      <c r="A20" s="3"/>
      <c r="B20" s="2"/>
      <c r="C20" s="2"/>
      <c r="D20" s="2"/>
      <c r="E20" s="2"/>
      <c r="F20" s="2"/>
      <c r="G20" s="2"/>
    </row>
  </sheetData>
  <mergeCells count="12">
    <mergeCell ref="A3:A4"/>
    <mergeCell ref="B3:I3"/>
    <mergeCell ref="J3:J4"/>
    <mergeCell ref="B17:C17"/>
    <mergeCell ref="D17:E17"/>
    <mergeCell ref="F17:G17"/>
    <mergeCell ref="B15:C15"/>
    <mergeCell ref="D15:E15"/>
    <mergeCell ref="F15:G15"/>
    <mergeCell ref="B16:C16"/>
    <mergeCell ref="D16:E16"/>
    <mergeCell ref="F16:G16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9.9978637043366805E-2"/>
  </sheetPr>
  <dimension ref="A1:O25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3.6640625" style="1" customWidth="1"/>
    <col min="2" max="2" width="3" style="1" customWidth="1"/>
    <col min="3" max="11" width="4" style="1" customWidth="1"/>
    <col min="12" max="14" width="7.109375" style="1" customWidth="1"/>
    <col min="15" max="15" width="6.109375" style="1" customWidth="1"/>
    <col min="16" max="16384" width="2.88671875" style="1"/>
  </cols>
  <sheetData>
    <row r="1" spans="1:15" s="60" customFormat="1" ht="17.100000000000001" customHeight="1" x14ac:dyDescent="0.2">
      <c r="A1" s="156" t="s">
        <v>184</v>
      </c>
      <c r="B1" s="157"/>
      <c r="C1" s="158"/>
      <c r="D1" s="159"/>
      <c r="E1" s="158"/>
      <c r="F1" s="159"/>
      <c r="G1" s="160"/>
      <c r="H1" s="160"/>
      <c r="I1" s="160"/>
      <c r="J1" s="160"/>
      <c r="K1" s="160"/>
    </row>
    <row r="2" spans="1:15" ht="85.5" customHeight="1" x14ac:dyDescent="0.2">
      <c r="A2" s="368"/>
      <c r="B2" s="369"/>
      <c r="C2" s="161" t="s">
        <v>35</v>
      </c>
      <c r="D2" s="162" t="s">
        <v>34</v>
      </c>
      <c r="E2" s="161" t="s">
        <v>33</v>
      </c>
      <c r="F2" s="163" t="s">
        <v>32</v>
      </c>
      <c r="G2" s="164" t="s">
        <v>31</v>
      </c>
      <c r="H2" s="165" t="s">
        <v>30</v>
      </c>
      <c r="I2" s="161" t="s">
        <v>29</v>
      </c>
      <c r="J2" s="162" t="s">
        <v>28</v>
      </c>
      <c r="K2" s="163" t="s">
        <v>185</v>
      </c>
    </row>
    <row r="3" spans="1:15" ht="15.75" customHeight="1" x14ac:dyDescent="0.2">
      <c r="A3" s="372" t="s">
        <v>335</v>
      </c>
      <c r="B3" s="320" t="s">
        <v>27</v>
      </c>
      <c r="C3" s="166">
        <v>276</v>
      </c>
      <c r="D3" s="166">
        <v>48</v>
      </c>
      <c r="E3" s="166">
        <v>29</v>
      </c>
      <c r="F3" s="166">
        <v>0</v>
      </c>
      <c r="G3" s="167">
        <v>46</v>
      </c>
      <c r="H3" s="167">
        <v>0</v>
      </c>
      <c r="I3" s="166">
        <v>0</v>
      </c>
      <c r="J3" s="166">
        <v>276</v>
      </c>
      <c r="K3" s="166">
        <v>48</v>
      </c>
    </row>
    <row r="4" spans="1:15" ht="15.75" customHeight="1" x14ac:dyDescent="0.2">
      <c r="A4" s="371"/>
      <c r="B4" s="321" t="s">
        <v>26</v>
      </c>
      <c r="C4" s="168">
        <v>150</v>
      </c>
      <c r="D4" s="168">
        <v>58</v>
      </c>
      <c r="E4" s="168">
        <v>47</v>
      </c>
      <c r="F4" s="168">
        <v>1</v>
      </c>
      <c r="G4" s="169">
        <v>35</v>
      </c>
      <c r="H4" s="169">
        <v>0</v>
      </c>
      <c r="I4" s="168">
        <v>0</v>
      </c>
      <c r="J4" s="168">
        <v>150</v>
      </c>
      <c r="K4" s="168">
        <v>20</v>
      </c>
    </row>
    <row r="5" spans="1:15" ht="15.75" customHeight="1" x14ac:dyDescent="0.2">
      <c r="A5" s="370" t="s">
        <v>287</v>
      </c>
      <c r="B5" s="320" t="s">
        <v>27</v>
      </c>
      <c r="C5" s="240">
        <v>289</v>
      </c>
      <c r="D5" s="240">
        <v>31</v>
      </c>
      <c r="E5" s="240">
        <v>28</v>
      </c>
      <c r="F5" s="240">
        <v>0</v>
      </c>
      <c r="G5" s="241">
        <v>50</v>
      </c>
      <c r="H5" s="241">
        <v>0</v>
      </c>
      <c r="I5" s="240">
        <v>0</v>
      </c>
      <c r="J5" s="240">
        <v>289</v>
      </c>
      <c r="K5" s="240">
        <v>54</v>
      </c>
    </row>
    <row r="6" spans="1:15" ht="15.75" customHeight="1" x14ac:dyDescent="0.2">
      <c r="A6" s="371"/>
      <c r="B6" s="321" t="s">
        <v>26</v>
      </c>
      <c r="C6" s="242">
        <v>155</v>
      </c>
      <c r="D6" s="242">
        <v>43</v>
      </c>
      <c r="E6" s="242">
        <v>52</v>
      </c>
      <c r="F6" s="242">
        <v>0</v>
      </c>
      <c r="G6" s="243">
        <v>51</v>
      </c>
      <c r="H6" s="243">
        <v>0</v>
      </c>
      <c r="I6" s="242">
        <v>0</v>
      </c>
      <c r="J6" s="242">
        <v>155</v>
      </c>
      <c r="K6" s="242">
        <v>20</v>
      </c>
    </row>
    <row r="7" spans="1:15" ht="15.75" customHeight="1" x14ac:dyDescent="0.2">
      <c r="A7" s="370">
        <v>2</v>
      </c>
      <c r="B7" s="320" t="s">
        <v>27</v>
      </c>
      <c r="C7" s="240">
        <v>251</v>
      </c>
      <c r="D7" s="240">
        <v>42</v>
      </c>
      <c r="E7" s="240">
        <v>29</v>
      </c>
      <c r="F7" s="240">
        <v>0</v>
      </c>
      <c r="G7" s="241">
        <v>30</v>
      </c>
      <c r="H7" s="241">
        <v>0</v>
      </c>
      <c r="I7" s="240">
        <v>0</v>
      </c>
      <c r="J7" s="240">
        <v>251</v>
      </c>
      <c r="K7" s="240">
        <v>63</v>
      </c>
    </row>
    <row r="8" spans="1:15" ht="15.75" customHeight="1" x14ac:dyDescent="0.2">
      <c r="A8" s="371"/>
      <c r="B8" s="321" t="s">
        <v>26</v>
      </c>
      <c r="C8" s="242">
        <v>163</v>
      </c>
      <c r="D8" s="242">
        <v>46</v>
      </c>
      <c r="E8" s="242">
        <v>44</v>
      </c>
      <c r="F8" s="242">
        <v>0</v>
      </c>
      <c r="G8" s="243">
        <v>38</v>
      </c>
      <c r="H8" s="243">
        <v>0</v>
      </c>
      <c r="I8" s="242">
        <v>0</v>
      </c>
      <c r="J8" s="242">
        <v>163</v>
      </c>
      <c r="K8" s="242">
        <v>25</v>
      </c>
    </row>
    <row r="9" spans="1:15" ht="15.75" customHeight="1" x14ac:dyDescent="0.2">
      <c r="A9" s="370">
        <v>3</v>
      </c>
      <c r="B9" s="320" t="s">
        <v>27</v>
      </c>
      <c r="C9" s="240">
        <v>282</v>
      </c>
      <c r="D9" s="240">
        <v>40</v>
      </c>
      <c r="E9" s="240">
        <v>44</v>
      </c>
      <c r="F9" s="240">
        <v>1</v>
      </c>
      <c r="G9" s="241">
        <v>47</v>
      </c>
      <c r="H9" s="241">
        <v>0</v>
      </c>
      <c r="I9" s="240">
        <v>0</v>
      </c>
      <c r="J9" s="240">
        <v>282</v>
      </c>
      <c r="K9" s="240">
        <v>67</v>
      </c>
    </row>
    <row r="10" spans="1:15" ht="15.75" customHeight="1" x14ac:dyDescent="0.2">
      <c r="A10" s="371"/>
      <c r="B10" s="321" t="s">
        <v>26</v>
      </c>
      <c r="C10" s="242">
        <v>163</v>
      </c>
      <c r="D10" s="242">
        <v>54</v>
      </c>
      <c r="E10" s="242">
        <v>50</v>
      </c>
      <c r="F10" s="242">
        <v>0</v>
      </c>
      <c r="G10" s="243">
        <v>47</v>
      </c>
      <c r="H10" s="243">
        <v>0</v>
      </c>
      <c r="I10" s="242">
        <v>0</v>
      </c>
      <c r="J10" s="242">
        <v>163</v>
      </c>
      <c r="K10" s="242">
        <v>24</v>
      </c>
    </row>
    <row r="11" spans="1:15" ht="15.75" customHeight="1" x14ac:dyDescent="0.2">
      <c r="A11" s="370">
        <v>4</v>
      </c>
      <c r="B11" s="256" t="s">
        <v>27</v>
      </c>
      <c r="C11" s="240">
        <v>293</v>
      </c>
      <c r="D11" s="240">
        <v>43</v>
      </c>
      <c r="E11" s="240">
        <v>39</v>
      </c>
      <c r="F11" s="240">
        <v>0</v>
      </c>
      <c r="G11" s="241">
        <v>45</v>
      </c>
      <c r="H11" s="241">
        <v>0</v>
      </c>
      <c r="I11" s="240">
        <v>0</v>
      </c>
      <c r="J11" s="240">
        <v>293</v>
      </c>
      <c r="K11" s="240">
        <v>82</v>
      </c>
    </row>
    <row r="12" spans="1:15" ht="15.75" customHeight="1" x14ac:dyDescent="0.2">
      <c r="A12" s="371"/>
      <c r="B12" s="257" t="s">
        <v>26</v>
      </c>
      <c r="C12" s="242">
        <v>171</v>
      </c>
      <c r="D12" s="242">
        <v>34</v>
      </c>
      <c r="E12" s="242">
        <v>56</v>
      </c>
      <c r="F12" s="242">
        <v>0</v>
      </c>
      <c r="G12" s="243">
        <v>57</v>
      </c>
      <c r="H12" s="243">
        <v>0</v>
      </c>
      <c r="I12" s="242">
        <v>0</v>
      </c>
      <c r="J12" s="242">
        <v>171</v>
      </c>
      <c r="K12" s="242">
        <v>20</v>
      </c>
    </row>
    <row r="13" spans="1:15" ht="12" customHeight="1" x14ac:dyDescent="0.15">
      <c r="A13" s="154"/>
      <c r="B13" s="154"/>
      <c r="C13" s="154"/>
      <c r="D13" s="154"/>
      <c r="E13" s="154"/>
      <c r="F13" s="154"/>
      <c r="G13" s="170"/>
      <c r="H13" s="171"/>
      <c r="I13" s="171"/>
      <c r="J13" s="172"/>
      <c r="K13" s="173" t="s">
        <v>0</v>
      </c>
    </row>
    <row r="14" spans="1:15" ht="12.75" customHeight="1" x14ac:dyDescent="0.2">
      <c r="A14" s="24"/>
      <c r="B14" s="23"/>
      <c r="C14" s="22"/>
      <c r="D14" s="22"/>
      <c r="E14" s="22"/>
      <c r="F14" s="22"/>
      <c r="G14" s="25"/>
      <c r="H14" s="25"/>
      <c r="I14" s="25"/>
      <c r="O14" s="22"/>
    </row>
    <row r="15" spans="1:15" ht="17.100000000000001" customHeight="1" x14ac:dyDescent="0.2">
      <c r="A15" s="58"/>
      <c r="B15" s="14"/>
      <c r="C15" s="20"/>
      <c r="D15" s="17"/>
      <c r="E15" s="20"/>
      <c r="F15" s="17"/>
      <c r="G15" s="17"/>
      <c r="H15" s="16"/>
      <c r="I15" s="16"/>
      <c r="O15" s="20"/>
    </row>
    <row r="16" spans="1:15" ht="20.100000000000001" customHeight="1" x14ac:dyDescent="0.2">
      <c r="G16" s="17"/>
      <c r="H16" s="16"/>
      <c r="I16" s="16"/>
      <c r="O16" s="20"/>
    </row>
    <row r="17" spans="7:15" ht="12.75" customHeight="1" x14ac:dyDescent="0.2">
      <c r="G17" s="17"/>
      <c r="H17" s="16"/>
      <c r="I17" s="16"/>
      <c r="O17" s="20"/>
    </row>
    <row r="18" spans="7:15" ht="12.75" customHeight="1" x14ac:dyDescent="0.2">
      <c r="G18" s="17"/>
      <c r="H18" s="16"/>
      <c r="I18" s="16"/>
      <c r="O18" s="20"/>
    </row>
    <row r="19" spans="7:15" ht="12.75" customHeight="1" x14ac:dyDescent="0.2">
      <c r="G19" s="17"/>
      <c r="H19" s="16"/>
      <c r="I19" s="16"/>
      <c r="O19" s="20"/>
    </row>
    <row r="20" spans="7:15" ht="12.75" customHeight="1" x14ac:dyDescent="0.2">
      <c r="G20" s="17"/>
      <c r="H20" s="16"/>
      <c r="I20" s="16"/>
      <c r="O20" s="2"/>
    </row>
    <row r="21" spans="7:15" ht="12.75" customHeight="1" x14ac:dyDescent="0.2">
      <c r="G21" s="17"/>
      <c r="H21" s="16"/>
      <c r="I21" s="16"/>
      <c r="O21" s="2"/>
    </row>
    <row r="22" spans="7:15" ht="12.75" customHeight="1" x14ac:dyDescent="0.2">
      <c r="G22" s="17"/>
      <c r="H22" s="16"/>
      <c r="I22" s="16"/>
      <c r="O22" s="2"/>
    </row>
    <row r="23" spans="7:15" ht="8.1" customHeight="1" x14ac:dyDescent="0.2">
      <c r="J23" s="2"/>
      <c r="K23" s="2"/>
      <c r="L23" s="2"/>
      <c r="M23" s="2"/>
      <c r="N23" s="2"/>
      <c r="O23" s="4"/>
    </row>
    <row r="24" spans="7:15" ht="12.75" customHeight="1" x14ac:dyDescent="0.2">
      <c r="J24" s="3"/>
      <c r="K24" s="2"/>
      <c r="L24" s="2"/>
      <c r="M24" s="2"/>
      <c r="N24" s="2"/>
      <c r="O24" s="2"/>
    </row>
    <row r="25" spans="7:15" ht="12.75" customHeight="1" x14ac:dyDescent="0.2">
      <c r="J25" s="3"/>
      <c r="K25" s="2"/>
      <c r="L25" s="2"/>
      <c r="M25" s="2"/>
      <c r="N25" s="2"/>
      <c r="O25" s="2"/>
    </row>
  </sheetData>
  <mergeCells count="6">
    <mergeCell ref="A2:B2"/>
    <mergeCell ref="A7:A8"/>
    <mergeCell ref="A3:A4"/>
    <mergeCell ref="A5:A6"/>
    <mergeCell ref="A11:A12"/>
    <mergeCell ref="A9:A10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9.9978637043366805E-2"/>
  </sheetPr>
  <dimension ref="A1:G27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7.21875" style="1" customWidth="1"/>
    <col min="2" max="7" width="5.88671875" style="1" customWidth="1"/>
    <col min="8" max="16384" width="2.88671875" style="1"/>
  </cols>
  <sheetData>
    <row r="1" spans="1:7" s="66" customFormat="1" ht="17.100000000000001" customHeight="1" x14ac:dyDescent="0.2">
      <c r="A1" s="10" t="s">
        <v>52</v>
      </c>
      <c r="B1" s="79"/>
      <c r="C1" s="79"/>
      <c r="D1" s="79"/>
      <c r="E1" s="79"/>
      <c r="F1" s="79"/>
      <c r="G1" s="79"/>
    </row>
    <row r="2" spans="1:7" ht="12" customHeight="1" x14ac:dyDescent="0.2">
      <c r="A2" s="49"/>
      <c r="B2" s="31"/>
      <c r="C2" s="31"/>
      <c r="D2" s="31"/>
      <c r="E2" s="31"/>
      <c r="F2" s="31"/>
      <c r="G2" s="48" t="s">
        <v>349</v>
      </c>
    </row>
    <row r="3" spans="1:7" ht="30" customHeight="1" x14ac:dyDescent="0.2">
      <c r="A3" s="47"/>
      <c r="B3" s="78" t="s">
        <v>51</v>
      </c>
      <c r="C3" s="291" t="s">
        <v>340</v>
      </c>
      <c r="D3" s="77" t="s">
        <v>50</v>
      </c>
      <c r="E3" s="76" t="s">
        <v>49</v>
      </c>
      <c r="F3" s="75" t="s">
        <v>14</v>
      </c>
      <c r="G3" s="65" t="s">
        <v>13</v>
      </c>
    </row>
    <row r="4" spans="1:7" ht="20.100000000000001" customHeight="1" x14ac:dyDescent="0.2">
      <c r="A4" s="74" t="s">
        <v>183</v>
      </c>
      <c r="B4" s="43">
        <f>SUM(B5:B7)</f>
        <v>117075</v>
      </c>
      <c r="C4" s="43">
        <f>SUM(C5:C7)</f>
        <v>23662</v>
      </c>
      <c r="D4" s="43">
        <f>SUM(D5:D7)</f>
        <v>8703</v>
      </c>
      <c r="E4" s="43">
        <f>SUM(E5:E7)</f>
        <v>50115</v>
      </c>
      <c r="F4" s="43">
        <f>SUM(F5:F7)</f>
        <v>3</v>
      </c>
      <c r="G4" s="42"/>
    </row>
    <row r="5" spans="1:7" ht="20.100000000000001" customHeight="1" x14ac:dyDescent="0.2">
      <c r="A5" s="73" t="s">
        <v>48</v>
      </c>
      <c r="B5" s="39">
        <v>37217</v>
      </c>
      <c r="C5" s="39">
        <v>9407</v>
      </c>
      <c r="D5" s="37">
        <v>2836</v>
      </c>
      <c r="E5" s="38">
        <v>14532</v>
      </c>
      <c r="F5" s="37">
        <v>1</v>
      </c>
      <c r="G5" s="36" t="s">
        <v>47</v>
      </c>
    </row>
    <row r="6" spans="1:7" ht="20.100000000000001" customHeight="1" x14ac:dyDescent="0.2">
      <c r="A6" s="73" t="s">
        <v>46</v>
      </c>
      <c r="B6" s="39">
        <v>41263</v>
      </c>
      <c r="C6" s="39">
        <v>8426</v>
      </c>
      <c r="D6" s="37">
        <v>3373</v>
      </c>
      <c r="E6" s="38">
        <v>22178</v>
      </c>
      <c r="F6" s="37">
        <v>1</v>
      </c>
      <c r="G6" s="36" t="s">
        <v>45</v>
      </c>
    </row>
    <row r="7" spans="1:7" ht="20.100000000000001" customHeight="1" x14ac:dyDescent="0.2">
      <c r="A7" s="72" t="s">
        <v>44</v>
      </c>
      <c r="B7" s="33">
        <v>38595</v>
      </c>
      <c r="C7" s="33">
        <v>5829</v>
      </c>
      <c r="D7" s="71">
        <v>2494</v>
      </c>
      <c r="E7" s="55">
        <v>13405</v>
      </c>
      <c r="F7" s="71">
        <v>1</v>
      </c>
      <c r="G7" s="70" t="s">
        <v>43</v>
      </c>
    </row>
    <row r="8" spans="1:7" ht="12" customHeight="1" x14ac:dyDescent="0.15">
      <c r="A8" s="30"/>
      <c r="B8" s="29"/>
      <c r="C8" s="29"/>
      <c r="D8" s="29"/>
      <c r="E8" s="29"/>
      <c r="F8" s="29"/>
      <c r="G8" s="28" t="s">
        <v>259</v>
      </c>
    </row>
    <row r="9" spans="1:7" s="66" customFormat="1" ht="17.100000000000001" customHeight="1" x14ac:dyDescent="0.2">
      <c r="A9" s="69"/>
      <c r="B9" s="67"/>
      <c r="C9" s="67"/>
      <c r="D9" s="68"/>
      <c r="E9" s="67"/>
      <c r="F9" s="67"/>
      <c r="G9" s="67"/>
    </row>
    <row r="10" spans="1:7" ht="12" customHeight="1" x14ac:dyDescent="0.2">
      <c r="A10" s="15"/>
      <c r="B10" s="14"/>
      <c r="C10" s="14"/>
      <c r="D10" s="17"/>
      <c r="E10" s="16"/>
      <c r="F10" s="17"/>
      <c r="G10" s="16"/>
    </row>
    <row r="11" spans="1:7" ht="20.100000000000001" customHeight="1" x14ac:dyDescent="0.2">
      <c r="A11" s="15"/>
      <c r="B11" s="14"/>
      <c r="C11" s="14"/>
      <c r="D11" s="17"/>
      <c r="E11" s="16"/>
      <c r="F11" s="17"/>
      <c r="G11" s="16"/>
    </row>
    <row r="12" spans="1:7" ht="21.75" customHeight="1" x14ac:dyDescent="0.2">
      <c r="A12" s="15"/>
      <c r="B12" s="14"/>
      <c r="C12" s="14"/>
      <c r="D12" s="17"/>
      <c r="E12" s="16"/>
      <c r="F12" s="17"/>
      <c r="G12" s="16"/>
    </row>
    <row r="13" spans="1:7" ht="20.100000000000001" customHeight="1" x14ac:dyDescent="0.2">
      <c r="A13" s="15"/>
      <c r="B13" s="14"/>
      <c r="C13" s="14"/>
      <c r="D13" s="17"/>
      <c r="E13" s="16"/>
      <c r="F13" s="17"/>
      <c r="G13" s="16"/>
    </row>
    <row r="14" spans="1:7" ht="20.100000000000001" customHeight="1" x14ac:dyDescent="0.2">
      <c r="A14" s="15"/>
      <c r="B14" s="14"/>
      <c r="C14" s="14"/>
      <c r="D14" s="17"/>
      <c r="E14" s="16"/>
      <c r="F14" s="17"/>
      <c r="G14" s="16"/>
    </row>
    <row r="15" spans="1:7" ht="20.100000000000001" customHeight="1" x14ac:dyDescent="0.2">
      <c r="A15" s="19"/>
      <c r="B15" s="14"/>
      <c r="C15" s="14"/>
      <c r="D15" s="17"/>
      <c r="E15" s="16"/>
      <c r="F15" s="17"/>
      <c r="G15" s="16"/>
    </row>
    <row r="16" spans="1:7" ht="20.100000000000001" customHeight="1" x14ac:dyDescent="0.2">
      <c r="A16" s="19"/>
      <c r="B16" s="14"/>
      <c r="C16" s="14"/>
      <c r="D16" s="17"/>
      <c r="E16" s="16"/>
      <c r="F16" s="17"/>
      <c r="G16" s="16"/>
    </row>
    <row r="17" spans="1:7" ht="12" customHeight="1" x14ac:dyDescent="0.2">
      <c r="A17" s="18"/>
      <c r="B17" s="14"/>
      <c r="C17" s="14"/>
      <c r="D17" s="17"/>
      <c r="E17" s="16"/>
      <c r="F17" s="17"/>
      <c r="G17" s="16"/>
    </row>
    <row r="18" spans="1:7" ht="12" customHeight="1" x14ac:dyDescent="0.2">
      <c r="A18" s="15"/>
      <c r="B18" s="14"/>
      <c r="C18" s="14"/>
      <c r="D18" s="14"/>
      <c r="E18" s="13"/>
      <c r="F18" s="14"/>
      <c r="G18" s="13"/>
    </row>
    <row r="19" spans="1:7" ht="12.75" customHeight="1" x14ac:dyDescent="0.2">
      <c r="A19" s="8"/>
    </row>
    <row r="20" spans="1:7" ht="17.100000000000001" customHeight="1" x14ac:dyDescent="0.2">
      <c r="A20" s="8"/>
      <c r="G20" s="11"/>
    </row>
    <row r="21" spans="1:7" ht="8.1" customHeight="1" x14ac:dyDescent="0.2">
      <c r="A21" s="8"/>
    </row>
    <row r="22" spans="1:7" ht="12.75" customHeight="1" x14ac:dyDescent="0.2">
      <c r="A22" s="8"/>
    </row>
    <row r="23" spans="1:7" ht="12.75" customHeight="1" x14ac:dyDescent="0.2">
      <c r="A23" s="6"/>
    </row>
    <row r="27" spans="1:7" ht="8.1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9.9978637043366805E-2"/>
  </sheetPr>
  <dimension ref="A1:K13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4" width="3.88671875" style="1" customWidth="1"/>
    <col min="5" max="5" width="4.6640625" style="1" customWidth="1"/>
    <col min="6" max="11" width="3.88671875" style="1" customWidth="1"/>
    <col min="12" max="16384" width="2.88671875" style="1"/>
  </cols>
  <sheetData>
    <row r="1" spans="1:11" s="66" customFormat="1" ht="17.100000000000001" customHeight="1" x14ac:dyDescent="0.2">
      <c r="A1" s="156" t="s">
        <v>42</v>
      </c>
      <c r="B1" s="174"/>
      <c r="C1" s="175"/>
      <c r="D1" s="175"/>
      <c r="E1" s="175"/>
      <c r="F1" s="175"/>
      <c r="G1" s="175"/>
      <c r="H1" s="176"/>
      <c r="I1" s="176"/>
      <c r="J1" s="176"/>
      <c r="K1" s="176"/>
    </row>
    <row r="2" spans="1:11" ht="12" customHeight="1" x14ac:dyDescent="0.2">
      <c r="A2" s="177"/>
      <c r="B2" s="178"/>
      <c r="C2" s="179"/>
      <c r="D2" s="180"/>
      <c r="E2" s="179"/>
      <c r="F2" s="180"/>
      <c r="G2" s="179"/>
      <c r="H2" s="154"/>
      <c r="I2" s="154"/>
      <c r="J2" s="154"/>
      <c r="K2" s="140" t="s">
        <v>349</v>
      </c>
    </row>
    <row r="3" spans="1:11" ht="20.100000000000001" customHeight="1" x14ac:dyDescent="0.2">
      <c r="A3" s="368"/>
      <c r="B3" s="377" t="s">
        <v>41</v>
      </c>
      <c r="C3" s="378"/>
      <c r="D3" s="378"/>
      <c r="E3" s="379"/>
      <c r="F3" s="377" t="s">
        <v>24</v>
      </c>
      <c r="G3" s="380"/>
      <c r="H3" s="380"/>
      <c r="I3" s="380"/>
      <c r="J3" s="381"/>
      <c r="K3" s="373" t="s">
        <v>23</v>
      </c>
    </row>
    <row r="4" spans="1:11" ht="21.75" customHeight="1" x14ac:dyDescent="0.2">
      <c r="A4" s="368"/>
      <c r="B4" s="101" t="s">
        <v>192</v>
      </c>
      <c r="C4" s="181" t="s">
        <v>193</v>
      </c>
      <c r="D4" s="101" t="s">
        <v>194</v>
      </c>
      <c r="E4" s="181" t="s">
        <v>22</v>
      </c>
      <c r="F4" s="101" t="s">
        <v>192</v>
      </c>
      <c r="G4" s="181" t="s">
        <v>193</v>
      </c>
      <c r="H4" s="312" t="s">
        <v>194</v>
      </c>
      <c r="I4" s="182" t="s">
        <v>40</v>
      </c>
      <c r="J4" s="312" t="s">
        <v>22</v>
      </c>
      <c r="K4" s="374"/>
    </row>
    <row r="5" spans="1:11" ht="20.100000000000001" customHeight="1" x14ac:dyDescent="0.2">
      <c r="A5" s="183" t="s">
        <v>12</v>
      </c>
      <c r="B5" s="272">
        <f>SUM(B6:B8)</f>
        <v>460</v>
      </c>
      <c r="C5" s="272">
        <f>SUM(C6:C8)</f>
        <v>485</v>
      </c>
      <c r="D5" s="272">
        <f>SUM(D6:D8)</f>
        <v>444</v>
      </c>
      <c r="E5" s="272">
        <f>SUM(B5:D5)</f>
        <v>1389</v>
      </c>
      <c r="F5" s="272">
        <f>SUM(F6:F8)</f>
        <v>15</v>
      </c>
      <c r="G5" s="272">
        <f>SUM(G6:G8)</f>
        <v>13</v>
      </c>
      <c r="H5" s="272">
        <f>SUM(H6:H8)</f>
        <v>13</v>
      </c>
      <c r="I5" s="272">
        <f>SUM(I6:I8)</f>
        <v>10</v>
      </c>
      <c r="J5" s="272">
        <f>SUM(F5:I5)</f>
        <v>51</v>
      </c>
      <c r="K5" s="272">
        <f>SUM(K6:K8)</f>
        <v>114</v>
      </c>
    </row>
    <row r="6" spans="1:11" ht="20.100000000000001" customHeight="1" x14ac:dyDescent="0.2">
      <c r="A6" s="309" t="s">
        <v>39</v>
      </c>
      <c r="B6" s="244">
        <v>254</v>
      </c>
      <c r="C6" s="245">
        <v>271</v>
      </c>
      <c r="D6" s="244">
        <v>247</v>
      </c>
      <c r="E6" s="245">
        <f>SUM(B6:D6)</f>
        <v>772</v>
      </c>
      <c r="F6" s="244">
        <v>8</v>
      </c>
      <c r="G6" s="245">
        <v>7</v>
      </c>
      <c r="H6" s="241">
        <v>7</v>
      </c>
      <c r="I6" s="241">
        <v>5</v>
      </c>
      <c r="J6" s="241">
        <f>SUM(F6:I6)</f>
        <v>27</v>
      </c>
      <c r="K6" s="241">
        <v>55</v>
      </c>
    </row>
    <row r="7" spans="1:11" ht="20.100000000000001" customHeight="1" x14ac:dyDescent="0.2">
      <c r="A7" s="309" t="s">
        <v>38</v>
      </c>
      <c r="B7" s="241">
        <v>155</v>
      </c>
      <c r="C7" s="241">
        <v>157</v>
      </c>
      <c r="D7" s="241">
        <v>146</v>
      </c>
      <c r="E7" s="241">
        <f>SUM(B7:D7)</f>
        <v>458</v>
      </c>
      <c r="F7" s="241">
        <v>5</v>
      </c>
      <c r="G7" s="241">
        <v>4</v>
      </c>
      <c r="H7" s="241">
        <v>4</v>
      </c>
      <c r="I7" s="241">
        <v>3</v>
      </c>
      <c r="J7" s="241">
        <f>SUM(F7:I7)</f>
        <v>16</v>
      </c>
      <c r="K7" s="241">
        <v>35</v>
      </c>
    </row>
    <row r="8" spans="1:11" ht="20.100000000000001" customHeight="1" x14ac:dyDescent="0.2">
      <c r="A8" s="310" t="s">
        <v>37</v>
      </c>
      <c r="B8" s="243">
        <v>51</v>
      </c>
      <c r="C8" s="243">
        <v>57</v>
      </c>
      <c r="D8" s="243">
        <v>51</v>
      </c>
      <c r="E8" s="241">
        <f>SUM(B8:D8)</f>
        <v>159</v>
      </c>
      <c r="F8" s="243">
        <v>2</v>
      </c>
      <c r="G8" s="243">
        <v>2</v>
      </c>
      <c r="H8" s="243">
        <v>2</v>
      </c>
      <c r="I8" s="243">
        <v>2</v>
      </c>
      <c r="J8" s="243">
        <f>SUM(F8:I8)</f>
        <v>8</v>
      </c>
      <c r="K8" s="243">
        <v>24</v>
      </c>
    </row>
    <row r="9" spans="1:11" ht="12" customHeight="1" x14ac:dyDescent="0.15">
      <c r="A9" s="375" t="s">
        <v>36</v>
      </c>
      <c r="B9" s="376"/>
      <c r="C9" s="376"/>
      <c r="D9" s="376"/>
      <c r="E9" s="376"/>
      <c r="F9" s="376"/>
      <c r="G9" s="376"/>
      <c r="H9" s="376"/>
      <c r="I9" s="154"/>
      <c r="J9" s="154"/>
      <c r="K9" s="154"/>
    </row>
    <row r="10" spans="1:11" ht="12" customHeight="1" x14ac:dyDescent="0.15">
      <c r="A10" s="186"/>
      <c r="B10" s="187"/>
      <c r="C10" s="187"/>
      <c r="D10" s="187"/>
      <c r="E10" s="187"/>
      <c r="F10" s="187"/>
      <c r="G10" s="187"/>
      <c r="H10" s="154"/>
      <c r="I10" s="154"/>
      <c r="J10" s="154"/>
      <c r="K10" s="155" t="s">
        <v>20</v>
      </c>
    </row>
    <row r="11" spans="1:11" ht="8.1" customHeight="1" x14ac:dyDescent="0.2">
      <c r="A11" s="2"/>
      <c r="B11" s="2"/>
      <c r="C11" s="2"/>
      <c r="D11" s="2"/>
      <c r="E11" s="2"/>
      <c r="F11" s="2"/>
      <c r="G11" s="4"/>
    </row>
    <row r="12" spans="1:11" ht="12.75" customHeight="1" x14ac:dyDescent="0.2">
      <c r="A12" s="3"/>
      <c r="B12" s="2"/>
      <c r="C12" s="2"/>
      <c r="D12" s="2"/>
      <c r="E12" s="2"/>
      <c r="F12" s="2"/>
      <c r="G12" s="2"/>
    </row>
    <row r="13" spans="1:11" ht="12.75" customHeight="1" x14ac:dyDescent="0.2">
      <c r="A13" s="3"/>
      <c r="B13" s="2"/>
      <c r="C13" s="2"/>
      <c r="D13" s="2"/>
      <c r="E13" s="2"/>
      <c r="F13" s="2"/>
      <c r="G13" s="2"/>
    </row>
  </sheetData>
  <mergeCells count="5">
    <mergeCell ref="K3:K4"/>
    <mergeCell ref="A9:H9"/>
    <mergeCell ref="A3:A4"/>
    <mergeCell ref="B3:E3"/>
    <mergeCell ref="F3:J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</sheetPr>
  <dimension ref="A1:O20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7.21875" style="1" customWidth="1"/>
    <col min="2" max="7" width="5.44140625" style="1" customWidth="1"/>
    <col min="8" max="8" width="5.33203125" style="1" customWidth="1"/>
    <col min="9" max="9" width="6.33203125" style="1" customWidth="1"/>
    <col min="10" max="10" width="6.109375" style="1" customWidth="1"/>
    <col min="11" max="14" width="7.6640625" style="1" customWidth="1"/>
    <col min="15" max="15" width="7.77734375" style="1" customWidth="1"/>
    <col min="16" max="16384" width="2.88671875" style="1"/>
  </cols>
  <sheetData>
    <row r="1" spans="1:15" s="91" customFormat="1" ht="17.100000000000001" customHeight="1" x14ac:dyDescent="0.2">
      <c r="A1" s="10" t="s">
        <v>186</v>
      </c>
      <c r="B1" s="10"/>
      <c r="C1" s="10"/>
      <c r="D1" s="10"/>
      <c r="E1" s="10"/>
      <c r="F1" s="10"/>
      <c r="G1" s="10"/>
      <c r="H1" s="10"/>
      <c r="J1" s="10" t="s">
        <v>290</v>
      </c>
      <c r="K1" s="10"/>
      <c r="L1" s="10"/>
    </row>
    <row r="2" spans="1:15" ht="12" customHeight="1" x14ac:dyDescent="0.2">
      <c r="A2" s="49"/>
      <c r="B2" s="31"/>
      <c r="C2" s="31"/>
      <c r="D2" s="31"/>
      <c r="E2" s="31"/>
      <c r="F2" s="31"/>
      <c r="G2" s="48" t="s">
        <v>189</v>
      </c>
      <c r="H2" s="90"/>
      <c r="J2" s="31"/>
      <c r="K2" s="31"/>
      <c r="L2" s="31"/>
    </row>
    <row r="3" spans="1:15" ht="12.75" customHeight="1" x14ac:dyDescent="0.2">
      <c r="A3" s="382"/>
      <c r="B3" s="113"/>
      <c r="C3" s="114"/>
      <c r="D3" s="114"/>
      <c r="E3" s="114"/>
      <c r="F3" s="114"/>
      <c r="G3" s="114"/>
      <c r="H3" s="114"/>
      <c r="J3" s="88"/>
      <c r="K3" s="87" t="s">
        <v>335</v>
      </c>
      <c r="L3" s="87" t="s">
        <v>289</v>
      </c>
      <c r="M3" s="258" t="s">
        <v>325</v>
      </c>
      <c r="N3" s="258" t="s">
        <v>351</v>
      </c>
      <c r="O3" s="258" t="s">
        <v>336</v>
      </c>
    </row>
    <row r="4" spans="1:15" ht="12.75" customHeight="1" x14ac:dyDescent="0.2">
      <c r="A4" s="383"/>
      <c r="B4" s="25"/>
      <c r="C4" s="25"/>
      <c r="D4" s="26"/>
      <c r="E4" s="25"/>
      <c r="F4" s="25"/>
      <c r="G4" s="25"/>
      <c r="H4" s="25"/>
      <c r="J4" s="85" t="s">
        <v>291</v>
      </c>
      <c r="K4" s="84">
        <v>2825</v>
      </c>
      <c r="L4" s="236">
        <v>2837</v>
      </c>
      <c r="M4" s="288">
        <v>2841</v>
      </c>
      <c r="N4" s="288">
        <v>2791</v>
      </c>
      <c r="O4" s="339">
        <v>2791</v>
      </c>
    </row>
    <row r="5" spans="1:15" ht="12.75" customHeight="1" x14ac:dyDescent="0.2">
      <c r="A5" s="15"/>
      <c r="B5" s="14"/>
      <c r="C5" s="14"/>
      <c r="D5" s="14"/>
      <c r="E5" s="14"/>
      <c r="F5" s="14"/>
      <c r="G5" s="14"/>
      <c r="H5" s="16"/>
      <c r="J5" s="31"/>
      <c r="K5" s="31"/>
      <c r="L5" s="31"/>
    </row>
    <row r="6" spans="1:15" ht="12.75" customHeight="1" x14ac:dyDescent="0.2">
      <c r="A6" s="15"/>
      <c r="B6" s="14"/>
      <c r="C6" s="14"/>
      <c r="D6" s="17"/>
      <c r="E6" s="16"/>
      <c r="F6" s="16"/>
      <c r="G6" s="17"/>
      <c r="H6" s="16"/>
      <c r="J6" s="31"/>
      <c r="K6" s="31"/>
      <c r="L6" s="31"/>
    </row>
    <row r="7" spans="1:15" ht="12.75" customHeight="1" x14ac:dyDescent="0.2">
      <c r="A7" s="15"/>
      <c r="B7" s="14"/>
      <c r="C7" s="14"/>
      <c r="D7" s="17"/>
      <c r="E7" s="16"/>
      <c r="F7" s="16"/>
      <c r="G7" s="17"/>
      <c r="H7" s="16"/>
      <c r="J7" s="31"/>
      <c r="K7" s="31"/>
      <c r="L7" s="31"/>
    </row>
    <row r="8" spans="1:15" ht="12.75" customHeight="1" x14ac:dyDescent="0.2">
      <c r="A8" s="86"/>
      <c r="B8" s="14"/>
      <c r="C8" s="14"/>
      <c r="D8" s="17"/>
      <c r="E8" s="16"/>
      <c r="F8" s="16"/>
      <c r="G8" s="17"/>
      <c r="H8" s="16"/>
    </row>
    <row r="9" spans="1:15" ht="12.75" customHeight="1" x14ac:dyDescent="0.2">
      <c r="A9" s="15"/>
      <c r="B9" s="14"/>
      <c r="C9" s="14"/>
      <c r="D9" s="17"/>
      <c r="E9" s="16"/>
      <c r="F9" s="16"/>
      <c r="G9" s="17"/>
      <c r="H9" s="16"/>
    </row>
    <row r="10" spans="1:15" ht="12.75" customHeight="1" x14ac:dyDescent="0.2">
      <c r="A10" s="86"/>
      <c r="B10" s="14"/>
      <c r="C10" s="14"/>
      <c r="D10" s="17"/>
      <c r="E10" s="16"/>
      <c r="F10" s="16"/>
      <c r="G10" s="17"/>
      <c r="H10" s="16"/>
    </row>
    <row r="11" spans="1:15" ht="12.75" customHeight="1" x14ac:dyDescent="0.2">
      <c r="A11" s="18"/>
      <c r="B11" s="14"/>
      <c r="C11" s="14"/>
      <c r="D11" s="17"/>
      <c r="E11" s="16"/>
      <c r="F11" s="16"/>
      <c r="G11" s="17"/>
      <c r="H11" s="16"/>
      <c r="I11" s="31"/>
      <c r="J11" s="31"/>
      <c r="K11" s="31"/>
    </row>
    <row r="12" spans="1:15" ht="12.75" customHeight="1" x14ac:dyDescent="0.2">
      <c r="A12" s="15"/>
      <c r="B12" s="14"/>
      <c r="C12" s="14"/>
      <c r="D12" s="14"/>
      <c r="E12" s="13"/>
      <c r="F12" s="13"/>
      <c r="G12" s="14"/>
      <c r="H12" s="16"/>
      <c r="I12" s="31"/>
      <c r="J12" s="31"/>
      <c r="K12" s="31"/>
    </row>
    <row r="13" spans="1:15" ht="8.1" customHeight="1" x14ac:dyDescent="0.15">
      <c r="A13" s="30"/>
      <c r="B13" s="29"/>
      <c r="C13" s="29"/>
      <c r="D13" s="29"/>
      <c r="E13" s="29"/>
      <c r="F13" s="29"/>
      <c r="G13" s="29"/>
      <c r="H13" s="53"/>
    </row>
    <row r="14" spans="1:15" ht="12.75" customHeight="1" x14ac:dyDescent="0.2">
      <c r="A14" s="27"/>
      <c r="B14" s="25"/>
      <c r="C14" s="25"/>
      <c r="D14" s="26"/>
      <c r="E14" s="25"/>
      <c r="F14" s="25"/>
      <c r="G14" s="25"/>
      <c r="H14" s="25"/>
      <c r="I14" s="24"/>
      <c r="J14" s="23"/>
      <c r="K14" s="22"/>
      <c r="L14" s="22"/>
      <c r="M14" s="22"/>
      <c r="N14" s="22"/>
      <c r="O14" s="22"/>
    </row>
    <row r="15" spans="1:15" ht="21.75" customHeight="1" x14ac:dyDescent="0.15">
      <c r="A15" s="15"/>
      <c r="B15" s="14"/>
      <c r="C15" s="14"/>
      <c r="D15" s="17"/>
      <c r="E15" s="16"/>
      <c r="F15" s="16"/>
      <c r="G15" s="28" t="s">
        <v>20</v>
      </c>
      <c r="H15" s="16"/>
      <c r="I15" s="58"/>
      <c r="J15" s="14"/>
      <c r="K15" s="20"/>
      <c r="L15" s="17"/>
      <c r="M15" s="20"/>
      <c r="N15" s="17"/>
      <c r="O15" s="20"/>
    </row>
    <row r="16" spans="1:15" ht="5.25" customHeight="1" x14ac:dyDescent="0.15">
      <c r="A16" s="15"/>
      <c r="B16" s="14"/>
      <c r="C16" s="14"/>
      <c r="D16" s="17"/>
      <c r="E16" s="16"/>
      <c r="F16" s="16"/>
      <c r="G16" s="28"/>
      <c r="H16" s="16"/>
      <c r="I16" s="58"/>
      <c r="J16" s="14"/>
      <c r="K16" s="20"/>
      <c r="L16" s="17"/>
      <c r="M16" s="20"/>
      <c r="N16" s="17"/>
      <c r="O16" s="20"/>
    </row>
    <row r="17" spans="9:15" ht="12.75" customHeight="1" x14ac:dyDescent="0.2">
      <c r="I17" s="5"/>
      <c r="J17" s="364"/>
      <c r="K17" s="365"/>
      <c r="L17" s="366"/>
      <c r="M17" s="367"/>
      <c r="N17" s="366"/>
      <c r="O17" s="367"/>
    </row>
    <row r="18" spans="9:15" ht="8.1" customHeight="1" x14ac:dyDescent="0.2">
      <c r="I18" s="2"/>
      <c r="J18" s="2"/>
      <c r="K18" s="2"/>
      <c r="L18" s="2"/>
      <c r="M18" s="2"/>
      <c r="N18" s="2"/>
      <c r="O18" s="4"/>
    </row>
    <row r="19" spans="9:15" ht="12.75" customHeight="1" x14ac:dyDescent="0.2">
      <c r="I19" s="3"/>
      <c r="J19" s="2"/>
      <c r="K19" s="2"/>
      <c r="L19" s="2"/>
      <c r="M19" s="2"/>
      <c r="N19" s="2"/>
      <c r="O19" s="2"/>
    </row>
    <row r="20" spans="9:15" ht="12.75" customHeight="1" x14ac:dyDescent="0.2">
      <c r="I20" s="3"/>
      <c r="J20" s="2"/>
      <c r="K20" s="2"/>
      <c r="L20" s="2"/>
      <c r="M20" s="2"/>
      <c r="N20" s="2"/>
      <c r="O20" s="2"/>
    </row>
  </sheetData>
  <mergeCells count="4">
    <mergeCell ref="L17:M17"/>
    <mergeCell ref="N17:O17"/>
    <mergeCell ref="J17:K17"/>
    <mergeCell ref="A3:A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</sheetPr>
  <dimension ref="A1:O20"/>
  <sheetViews>
    <sheetView showGridLines="0" view="pageBreakPreview" zoomScale="160" zoomScaleNormal="130" zoomScaleSheetLayoutView="160" workbookViewId="0"/>
  </sheetViews>
  <sheetFormatPr defaultColWidth="2.88671875" defaultRowHeight="12.75" customHeight="1" x14ac:dyDescent="0.2"/>
  <cols>
    <col min="1" max="1" width="7.21875" style="1" customWidth="1"/>
    <col min="2" max="7" width="5.44140625" style="1" customWidth="1"/>
    <col min="8" max="8" width="5.33203125" style="1" customWidth="1"/>
    <col min="9" max="9" width="6.33203125" style="1" customWidth="1"/>
    <col min="10" max="10" width="6.109375" style="1" customWidth="1"/>
    <col min="11" max="15" width="7.6640625" style="1" customWidth="1"/>
    <col min="16" max="16384" width="2.88671875" style="1"/>
  </cols>
  <sheetData>
    <row r="1" spans="1:15" ht="5.25" customHeight="1" x14ac:dyDescent="0.15">
      <c r="A1" s="15"/>
      <c r="B1" s="14"/>
      <c r="C1" s="14"/>
      <c r="D1" s="17"/>
      <c r="E1" s="16"/>
      <c r="F1" s="16"/>
      <c r="G1" s="28"/>
      <c r="H1" s="16"/>
      <c r="I1" s="58"/>
      <c r="J1" s="14"/>
      <c r="K1" s="20"/>
      <c r="L1" s="17"/>
      <c r="M1" s="20"/>
      <c r="N1" s="17"/>
      <c r="O1" s="20"/>
    </row>
    <row r="2" spans="1:15" s="60" customFormat="1" ht="17.100000000000001" customHeight="1" x14ac:dyDescent="0.2">
      <c r="A2" s="64" t="s">
        <v>187</v>
      </c>
      <c r="B2" s="63"/>
      <c r="C2" s="63"/>
      <c r="D2" s="61"/>
      <c r="E2" s="83"/>
      <c r="F2" s="83"/>
      <c r="G2" s="61"/>
      <c r="H2" s="83"/>
      <c r="I2" s="384"/>
      <c r="J2" s="385"/>
      <c r="K2" s="62"/>
      <c r="L2" s="61"/>
      <c r="M2" s="62"/>
      <c r="N2" s="82"/>
      <c r="O2" s="62"/>
    </row>
    <row r="3" spans="1:15" ht="12" customHeight="1" x14ac:dyDescent="0.2">
      <c r="B3" s="14"/>
      <c r="C3" s="14"/>
      <c r="D3" s="17"/>
      <c r="E3" s="16"/>
      <c r="F3" s="16"/>
      <c r="G3" s="48" t="s">
        <v>189</v>
      </c>
      <c r="H3" s="16"/>
      <c r="I3" s="386"/>
      <c r="J3" s="89"/>
      <c r="K3" s="31"/>
      <c r="L3" s="31"/>
    </row>
    <row r="4" spans="1:15" ht="12.75" customHeight="1" x14ac:dyDescent="0.2">
      <c r="A4" s="15"/>
      <c r="B4" s="14"/>
      <c r="C4" s="14"/>
      <c r="D4" s="17"/>
      <c r="E4" s="16"/>
      <c r="F4" s="16"/>
      <c r="G4" s="17"/>
      <c r="H4" s="16"/>
      <c r="I4" s="386"/>
      <c r="J4" s="81"/>
      <c r="K4" s="80"/>
      <c r="L4" s="80"/>
      <c r="M4" s="80"/>
      <c r="N4" s="80"/>
      <c r="O4" s="2"/>
    </row>
    <row r="5" spans="1:15" ht="12.75" customHeight="1" x14ac:dyDescent="0.2">
      <c r="A5" s="15"/>
      <c r="B5" s="14"/>
      <c r="C5" s="14"/>
      <c r="D5" s="17"/>
      <c r="E5" s="16"/>
      <c r="F5" s="16"/>
      <c r="G5" s="17"/>
      <c r="H5" s="16"/>
      <c r="I5" s="386"/>
      <c r="J5" s="81"/>
      <c r="K5" s="80"/>
      <c r="L5" s="80"/>
      <c r="M5" s="80"/>
      <c r="N5" s="80"/>
      <c r="O5" s="2"/>
    </row>
    <row r="6" spans="1:15" ht="12.75" customHeight="1" x14ac:dyDescent="0.2">
      <c r="A6" s="19"/>
      <c r="B6" s="14"/>
      <c r="C6" s="14"/>
      <c r="D6" s="17"/>
      <c r="E6" s="16"/>
      <c r="F6" s="16"/>
      <c r="G6" s="17"/>
      <c r="H6" s="16"/>
      <c r="I6" s="387"/>
      <c r="J6" s="81"/>
      <c r="K6" s="80"/>
      <c r="L6" s="80"/>
      <c r="M6" s="80"/>
      <c r="N6" s="80"/>
      <c r="O6" s="2"/>
    </row>
    <row r="7" spans="1:15" ht="12.75" customHeight="1" x14ac:dyDescent="0.2">
      <c r="A7" s="19"/>
      <c r="B7" s="14"/>
      <c r="C7" s="14"/>
      <c r="D7" s="17"/>
      <c r="E7" s="16"/>
      <c r="F7" s="16"/>
      <c r="G7" s="17"/>
      <c r="H7" s="16"/>
      <c r="I7" s="386"/>
      <c r="J7" s="81"/>
      <c r="K7" s="80"/>
      <c r="L7" s="80"/>
      <c r="M7" s="80"/>
      <c r="N7" s="80"/>
      <c r="O7" s="2"/>
    </row>
    <row r="8" spans="1:15" ht="12.75" customHeight="1" x14ac:dyDescent="0.2">
      <c r="A8" s="18"/>
      <c r="B8" s="14"/>
      <c r="C8" s="14"/>
      <c r="D8" s="17"/>
      <c r="E8" s="16"/>
      <c r="F8" s="16"/>
      <c r="G8" s="17"/>
      <c r="H8" s="16"/>
      <c r="I8" s="386"/>
      <c r="J8" s="89" t="s">
        <v>292</v>
      </c>
      <c r="K8" s="31"/>
      <c r="L8" s="31"/>
    </row>
    <row r="9" spans="1:15" ht="12.75" customHeight="1" x14ac:dyDescent="0.2">
      <c r="A9" s="15"/>
      <c r="B9" s="14"/>
      <c r="C9" s="14"/>
      <c r="D9" s="14"/>
      <c r="E9" s="13"/>
      <c r="F9" s="13"/>
      <c r="G9" s="14"/>
      <c r="H9" s="13"/>
      <c r="I9" s="388"/>
      <c r="J9" s="88"/>
      <c r="K9" s="87" t="s">
        <v>335</v>
      </c>
      <c r="L9" s="87" t="s">
        <v>293</v>
      </c>
      <c r="M9" s="258" t="s">
        <v>325</v>
      </c>
      <c r="N9" s="258" t="s">
        <v>326</v>
      </c>
      <c r="O9" s="258" t="s">
        <v>336</v>
      </c>
    </row>
    <row r="10" spans="1:15" ht="12.75" customHeight="1" x14ac:dyDescent="0.2">
      <c r="A10" s="8"/>
      <c r="I10" s="389"/>
      <c r="J10" s="85" t="s">
        <v>291</v>
      </c>
      <c r="K10" s="84">
        <v>1456</v>
      </c>
      <c r="L10" s="84">
        <v>1420</v>
      </c>
      <c r="M10" s="289">
        <v>1380</v>
      </c>
      <c r="N10" s="289">
        <v>1428</v>
      </c>
      <c r="O10" s="340">
        <v>1427</v>
      </c>
    </row>
    <row r="11" spans="1:15" ht="12.75" customHeight="1" x14ac:dyDescent="0.2">
      <c r="A11" s="8"/>
      <c r="H11" s="11"/>
      <c r="I11" s="386"/>
      <c r="J11" s="366"/>
      <c r="K11" s="366"/>
      <c r="L11" s="366"/>
      <c r="M11" s="366"/>
      <c r="N11" s="366"/>
      <c r="O11" s="366"/>
    </row>
    <row r="12" spans="1:15" ht="12.75" customHeight="1" x14ac:dyDescent="0.2">
      <c r="A12" s="8"/>
      <c r="I12" s="386"/>
      <c r="J12" s="364"/>
      <c r="K12" s="365"/>
      <c r="L12" s="366"/>
      <c r="M12" s="367"/>
      <c r="N12" s="366"/>
      <c r="O12" s="367"/>
    </row>
    <row r="13" spans="1:15" ht="12.75" customHeight="1" x14ac:dyDescent="0.2">
      <c r="A13" s="8"/>
      <c r="I13" s="307"/>
      <c r="J13" s="364"/>
      <c r="K13" s="365"/>
      <c r="L13" s="366"/>
      <c r="M13" s="367"/>
      <c r="N13" s="366"/>
      <c r="O13" s="367"/>
    </row>
    <row r="14" spans="1:15" ht="12.75" customHeight="1" x14ac:dyDescent="0.2">
      <c r="A14" s="6"/>
      <c r="I14" s="308"/>
      <c r="J14" s="364"/>
      <c r="K14" s="365"/>
      <c r="L14" s="366"/>
      <c r="M14" s="367"/>
      <c r="N14" s="366"/>
      <c r="O14" s="367"/>
    </row>
    <row r="15" spans="1:15" ht="12.75" customHeight="1" x14ac:dyDescent="0.2">
      <c r="I15" s="308"/>
      <c r="J15" s="364"/>
      <c r="K15" s="365"/>
      <c r="L15" s="366"/>
      <c r="M15" s="367"/>
      <c r="N15" s="366"/>
      <c r="O15" s="367"/>
    </row>
    <row r="16" spans="1:15" ht="12.75" customHeight="1" x14ac:dyDescent="0.15">
      <c r="G16" s="28" t="s">
        <v>20</v>
      </c>
      <c r="I16" s="308"/>
      <c r="J16" s="2"/>
      <c r="K16" s="2"/>
      <c r="L16" s="2"/>
      <c r="M16" s="2"/>
      <c r="N16" s="2"/>
      <c r="O16" s="4"/>
    </row>
    <row r="17" spans="9:15" ht="12.75" customHeight="1" x14ac:dyDescent="0.2">
      <c r="I17" s="308"/>
      <c r="J17" s="2"/>
      <c r="K17" s="2"/>
      <c r="L17" s="2"/>
      <c r="M17" s="2"/>
      <c r="N17" s="2"/>
      <c r="O17" s="2"/>
    </row>
    <row r="18" spans="9:15" ht="8.1" customHeight="1" x14ac:dyDescent="0.2">
      <c r="I18" s="2"/>
      <c r="J18" s="2"/>
      <c r="K18" s="2"/>
      <c r="L18" s="2"/>
      <c r="M18" s="2"/>
      <c r="N18" s="2"/>
      <c r="O18" s="2"/>
    </row>
    <row r="19" spans="9:15" ht="12.75" customHeight="1" x14ac:dyDescent="0.2">
      <c r="I19" s="3"/>
    </row>
    <row r="20" spans="9:15" ht="12.75" customHeight="1" x14ac:dyDescent="0.2">
      <c r="I20" s="3"/>
    </row>
  </sheetData>
  <mergeCells count="21">
    <mergeCell ref="J15:K15"/>
    <mergeCell ref="L15:M15"/>
    <mergeCell ref="N15:O15"/>
    <mergeCell ref="J13:K13"/>
    <mergeCell ref="L13:M13"/>
    <mergeCell ref="N13:O13"/>
    <mergeCell ref="J14:K14"/>
    <mergeCell ref="L14:M14"/>
    <mergeCell ref="N14:O14"/>
    <mergeCell ref="I11:I12"/>
    <mergeCell ref="J11:K11"/>
    <mergeCell ref="L11:M11"/>
    <mergeCell ref="N11:O11"/>
    <mergeCell ref="J12:K12"/>
    <mergeCell ref="L12:M12"/>
    <mergeCell ref="N12:O12"/>
    <mergeCell ref="I2:J2"/>
    <mergeCell ref="I3:I4"/>
    <mergeCell ref="I5:I6"/>
    <mergeCell ref="I7:I8"/>
    <mergeCell ref="I9:I10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</vt:i4>
      </vt:variant>
    </vt:vector>
  </HeadingPairs>
  <TitlesOfParts>
    <vt:vector size="35" baseType="lpstr">
      <vt:lpstr>目次</vt:lpstr>
      <vt:lpstr>小学校施設の概要</vt:lpstr>
      <vt:lpstr>小学校別学年別児童数</vt:lpstr>
      <vt:lpstr>小学校別学年別学級数・教員数</vt:lpstr>
      <vt:lpstr>要保護・準要保護・特別支援教育支給対象者数</vt:lpstr>
      <vt:lpstr>中学校施設の概要</vt:lpstr>
      <vt:lpstr>中学校別学年別生徒数・学級数・教員数</vt:lpstr>
      <vt:lpstr>小学校児童数グラフ</vt:lpstr>
      <vt:lpstr>中学校生徒数グラフ</vt:lpstr>
      <vt:lpstr>中学校卒業生の進路</vt:lpstr>
      <vt:lpstr>私立東ヶ丘幼稚園の概要</vt:lpstr>
      <vt:lpstr>私立東ヶ丘幼稚園児数</vt:lpstr>
      <vt:lpstr>県立東浦高等学校の学年別生徒数・学級数・教員数</vt:lpstr>
      <vt:lpstr>県立東浦高等学校卒業後の進路</vt:lpstr>
      <vt:lpstr>学校給食センターの概要</vt:lpstr>
      <vt:lpstr>学校給食の状況</vt:lpstr>
      <vt:lpstr>文化センター・コミュニティセンター・公民館の概要</vt:lpstr>
      <vt:lpstr>文化センター・コミュニティセンター・公民館の利用件数</vt:lpstr>
      <vt:lpstr>中央図書館の概要</vt:lpstr>
      <vt:lpstr>中央図書館の利用状況</vt:lpstr>
      <vt:lpstr>中央図書館の蔵書数</vt:lpstr>
      <vt:lpstr>中央図書館の視聴覚資料数・登録者数</vt:lpstr>
      <vt:lpstr>郷土資料館（うのはな館）の概要</vt:lpstr>
      <vt:lpstr>郷土資料館（うのはな館）の利用状況</vt:lpstr>
      <vt:lpstr>勤労福祉会館の概要</vt:lpstr>
      <vt:lpstr>勤労福祉会館の利用者件数</vt:lpstr>
      <vt:lpstr>東浦文化広場の概要</vt:lpstr>
      <vt:lpstr>東浦文化広場の利用状況</vt:lpstr>
      <vt:lpstr>スポーツ施設の利用状況</vt:lpstr>
      <vt:lpstr>ふれあいセンター・藤江コミュニティセンターの利用状況</vt:lpstr>
      <vt:lpstr>学校給食の状況!Print_Area</vt:lpstr>
      <vt:lpstr>小学校児童数グラフ!Print_Area</vt:lpstr>
      <vt:lpstr>小学校別学年別学級数・教員数!Print_Area</vt:lpstr>
      <vt:lpstr>中学校生徒数グラフ!Print_Area</vt:lpstr>
      <vt:lpstr>目次!Print_Area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2024-03-12T04:32:05Z</cp:lastPrinted>
  <dcterms:created xsi:type="dcterms:W3CDTF">2010-04-20T04:39:03Z</dcterms:created>
  <dcterms:modified xsi:type="dcterms:W3CDTF">2024-03-27T05:50:48Z</dcterms:modified>
</cp:coreProperties>
</file>