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⑥最終データ\令和７年度版「ひがしうらのすがた」\"/>
    </mc:Choice>
  </mc:AlternateContent>
  <xr:revisionPtr revIDLastSave="0" documentId="13_ncr:1_{E8C19257-B9EC-499A-966D-9B7C080D8401}" xr6:coauthVersionLast="47" xr6:coauthVersionMax="47" xr10:uidLastSave="{00000000-0000-0000-0000-000000000000}"/>
  <bookViews>
    <workbookView xWindow="-108" yWindow="-108" windowWidth="23256" windowHeight="12456" tabRatio="869" xr2:uid="{00000000-000D-0000-FFFF-FFFF00000000}"/>
  </bookViews>
  <sheets>
    <sheet name="目次" sheetId="89" r:id="rId1"/>
    <sheet name="一般会計歳入決算額" sheetId="77" r:id="rId2"/>
    <sheet name="一般会計歳入決算額グラフ" sheetId="88" r:id="rId3"/>
    <sheet name="一般会計歳出決算額" sheetId="79" r:id="rId4"/>
    <sheet name="一般会計歳出決算額グラフ" sheetId="80" r:id="rId5"/>
    <sheet name="特別・企業会計歳入歳出決算額" sheetId="81" r:id="rId6"/>
    <sheet name="普通会計決算性質別歳出" sheetId="82" r:id="rId7"/>
    <sheet name="町債の決算額（一般会計）" sheetId="90" r:id="rId8"/>
    <sheet name="財政力" sheetId="83" r:id="rId9"/>
    <sheet name="町有財産" sheetId="91" r:id="rId10"/>
    <sheet name="町税収入決算額" sheetId="85" r:id="rId11"/>
    <sheet name="町税滞納額" sheetId="92" r:id="rId12"/>
  </sheets>
  <definedNames>
    <definedName name="_xlnm.Print_Area" localSheetId="3">一般会計歳出決算額!$A$1:$G$18</definedName>
    <definedName name="_xlnm.Print_Area" localSheetId="4">一般会計歳出決算額グラフ!$A$1:$F$31</definedName>
    <definedName name="_xlnm.Print_Area" localSheetId="1">一般会計歳入決算額!$A$1:$G$27</definedName>
    <definedName name="_xlnm.Print_Area" localSheetId="2">一般会計歳入決算額グラフ!$A$1:$F$31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79" l="1"/>
  <c r="G4" i="77"/>
  <c r="F4" i="92"/>
  <c r="E4" i="92"/>
  <c r="D4" i="92"/>
  <c r="C4" i="92"/>
  <c r="B4" i="92"/>
  <c r="E4" i="85"/>
  <c r="D4" i="85"/>
  <c r="C4" i="85"/>
  <c r="B4" i="85"/>
  <c r="D4" i="77"/>
  <c r="B4" i="77"/>
  <c r="F4" i="85"/>
  <c r="G7" i="81"/>
  <c r="N3" i="80"/>
  <c r="J14" i="79"/>
  <c r="J13" i="79"/>
  <c r="J12" i="79"/>
  <c r="J11" i="79"/>
  <c r="J10" i="79"/>
  <c r="J9" i="79"/>
  <c r="J8" i="79"/>
  <c r="J7" i="79"/>
  <c r="N11" i="80"/>
  <c r="N10" i="80"/>
  <c r="N9" i="80"/>
  <c r="N8" i="80"/>
  <c r="N7" i="80"/>
  <c r="N6" i="80"/>
  <c r="N5" i="80"/>
  <c r="N4" i="80"/>
  <c r="M11" i="80"/>
  <c r="M10" i="80"/>
  <c r="M9" i="80"/>
  <c r="M8" i="80"/>
  <c r="M7" i="80"/>
  <c r="M6" i="80"/>
  <c r="M5" i="80"/>
  <c r="M4" i="80"/>
  <c r="M3" i="80"/>
  <c r="K33" i="80"/>
  <c r="J33" i="80"/>
  <c r="J32" i="80"/>
  <c r="J31" i="80"/>
  <c r="J30" i="80"/>
  <c r="J29" i="80"/>
  <c r="J28" i="80"/>
  <c r="J27" i="80"/>
  <c r="J26" i="80"/>
  <c r="J22" i="80"/>
  <c r="J34" i="80" l="1"/>
  <c r="F4" i="79" l="1"/>
  <c r="L7" i="77"/>
  <c r="L6" i="77"/>
  <c r="L12" i="77"/>
  <c r="L11" i="77"/>
  <c r="L10" i="77"/>
  <c r="L9" i="77"/>
  <c r="L8" i="77"/>
  <c r="K15" i="88"/>
  <c r="Q11" i="88" s="1"/>
  <c r="O11" i="88"/>
  <c r="P18" i="88" l="1"/>
  <c r="O18" i="88"/>
  <c r="O17" i="88"/>
  <c r="O16" i="88"/>
  <c r="O15" i="88"/>
  <c r="O14" i="88"/>
  <c r="O13" i="88"/>
  <c r="O12" i="88"/>
  <c r="P17" i="88"/>
  <c r="P16" i="88"/>
  <c r="P15" i="88"/>
  <c r="P14" i="88"/>
  <c r="P13" i="88"/>
  <c r="P12" i="88"/>
  <c r="P11" i="88"/>
  <c r="F4" i="77" l="1"/>
  <c r="F4" i="82"/>
  <c r="G12" i="81"/>
  <c r="G22" i="81" l="1"/>
  <c r="G17" i="81"/>
  <c r="K22" i="80" l="1"/>
  <c r="K26" i="80"/>
  <c r="O3" i="80" s="1"/>
  <c r="K21" i="88" l="1"/>
  <c r="K32" i="80" l="1"/>
  <c r="K31" i="80"/>
  <c r="K30" i="80"/>
  <c r="K29" i="80"/>
  <c r="K28" i="80"/>
  <c r="K27" i="80"/>
  <c r="O4" i="80" s="1"/>
  <c r="Q17" i="88"/>
  <c r="K20" i="88"/>
  <c r="Q16" i="88" s="1"/>
  <c r="K19" i="88"/>
  <c r="Q15" i="88" s="1"/>
  <c r="K18" i="88"/>
  <c r="Q14" i="88" s="1"/>
  <c r="K17" i="88"/>
  <c r="Q13" i="88" s="1"/>
  <c r="K16" i="88"/>
  <c r="Q18" i="88"/>
  <c r="K11" i="88"/>
  <c r="K34" i="80" l="1"/>
  <c r="K23" i="88"/>
  <c r="Q12" i="88"/>
  <c r="O10" i="80"/>
  <c r="O9" i="80"/>
  <c r="O8" i="80"/>
  <c r="O7" i="80"/>
  <c r="O6" i="80"/>
  <c r="O5" i="80"/>
  <c r="O11" i="80" l="1"/>
</calcChain>
</file>

<file path=xl/sharedStrings.xml><?xml version="1.0" encoding="utf-8"?>
<sst xmlns="http://schemas.openxmlformats.org/spreadsheetml/2006/main" count="310" uniqueCount="168">
  <si>
    <t>単位：千円</t>
    <phoneticPr fontId="2"/>
  </si>
  <si>
    <t>対前年度増減率（％）</t>
    <rPh sb="0" eb="1">
      <t>タイ</t>
    </rPh>
    <rPh sb="1" eb="4">
      <t>ゼンネンド</t>
    </rPh>
    <rPh sb="4" eb="6">
      <t>ゾウゲン</t>
    </rPh>
    <rPh sb="6" eb="7">
      <t>リツ</t>
    </rPh>
    <phoneticPr fontId="2"/>
  </si>
  <si>
    <t>経常収支
比率（％）</t>
    <rPh sb="0" eb="2">
      <t>ケイジョウ</t>
    </rPh>
    <rPh sb="2" eb="4">
      <t>シュウシ</t>
    </rPh>
    <rPh sb="5" eb="7">
      <t>ヒリツ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</si>
  <si>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</si>
  <si>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</si>
  <si>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</si>
  <si>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</si>
  <si>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国庫支出金</t>
    <rPh sb="0" eb="2">
      <t>コッコ</t>
    </rPh>
    <rPh sb="2" eb="5">
      <t>シシュツキン</t>
    </rPh>
    <phoneticPr fontId="2"/>
  </si>
  <si>
    <t>県支出金</t>
    <rPh sb="0" eb="1">
      <t>ケン</t>
    </rPh>
    <rPh sb="1" eb="4">
      <t>シシュツキン</t>
    </rPh>
    <phoneticPr fontId="2"/>
  </si>
  <si>
    <t>財産収入</t>
    <rPh sb="0" eb="2">
      <t>ザイサン</t>
    </rPh>
    <rPh sb="2" eb="4">
      <t>シュウニュウ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</si>
  <si>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</si>
  <si>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</si>
  <si>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</si>
  <si>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</si>
  <si>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町債</t>
    <rPh sb="0" eb="1">
      <t>チョウ</t>
    </rPh>
    <rPh sb="1" eb="2">
      <t>サイ</t>
    </rPh>
    <phoneticPr fontId="2"/>
  </si>
  <si>
    <t>地方消費税交付金</t>
    <rPh sb="0" eb="2">
      <t>チホウ</t>
    </rPh>
    <rPh sb="2" eb="4">
      <t>ショウヒ</t>
    </rPh>
    <rPh sb="4" eb="5">
      <t>ゼイ</t>
    </rPh>
    <rPh sb="5" eb="8">
      <t>コウフキン</t>
    </rPh>
    <phoneticPr fontId="2"/>
  </si>
  <si>
    <t>歳出合計</t>
    <rPh sb="0" eb="2">
      <t>サイシュツ</t>
    </rPh>
    <rPh sb="2" eb="4">
      <t>ゴウケイ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</si>
  <si>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</si>
  <si>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</si>
  <si>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</si>
  <si>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</si>
  <si>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</si>
  <si>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</si>
  <si>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</si>
  <si>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</si>
  <si>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</si>
  <si>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</si>
  <si>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</si>
  <si>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1">
      <t>コウ</t>
    </rPh>
    <rPh sb="1" eb="2">
      <t>サイ</t>
    </rPh>
    <rPh sb="2" eb="3">
      <t>ヒ</t>
    </rPh>
    <phoneticPr fontId="2"/>
  </si>
  <si>
    <t>諸支出金</t>
    <rPh sb="0" eb="1">
      <t>ショ</t>
    </rPh>
    <rPh sb="1" eb="4">
      <t>シシュツキン</t>
    </rPh>
    <phoneticPr fontId="2"/>
  </si>
  <si>
    <t>公債費</t>
    <rPh sb="0" eb="2">
      <t>コウサイ</t>
    </rPh>
    <rPh sb="2" eb="3">
      <t>ヒ</t>
    </rPh>
    <phoneticPr fontId="2"/>
  </si>
  <si>
    <t>単位：千円・構成比％</t>
    <rPh sb="0" eb="2">
      <t>タンイ</t>
    </rPh>
    <rPh sb="3" eb="5">
      <t>センエン</t>
    </rPh>
    <rPh sb="6" eb="9">
      <t>コウセイヒ</t>
    </rPh>
    <phoneticPr fontId="2"/>
  </si>
  <si>
    <t>歳入合計</t>
    <rPh sb="0" eb="2">
      <t>サイニュウ</t>
    </rPh>
    <rPh sb="2" eb="4">
      <t>ゴウケイ</t>
    </rPh>
    <phoneticPr fontId="2"/>
  </si>
  <si>
    <t>町税</t>
    <rPh sb="0" eb="2">
      <t>チョウゼイ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</si>
  <si>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</si>
  <si>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</si>
  <si>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</si>
  <si>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</si>
  <si>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</si>
  <si>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特別・企業会計歳入歳出決算額</t>
    <rPh sb="0" eb="2">
      <t>トクベツ</t>
    </rPh>
    <rPh sb="3" eb="5">
      <t>キギョウ</t>
    </rPh>
    <rPh sb="5" eb="7">
      <t>カイケイ</t>
    </rPh>
    <rPh sb="7" eb="9">
      <t>サイニュウ</t>
    </rPh>
    <rPh sb="9" eb="11">
      <t>サイシュツ</t>
    </rPh>
    <rPh sb="11" eb="13">
      <t>ケッサン</t>
    </rPh>
    <rPh sb="13" eb="14">
      <t>ガク</t>
    </rPh>
    <phoneticPr fontId="2"/>
  </si>
  <si>
    <t>単位：千円</t>
    <rPh sb="0" eb="2">
      <t>タンイ</t>
    </rPh>
    <rPh sb="3" eb="5">
      <t>センエン</t>
    </rPh>
    <phoneticPr fontId="2"/>
  </si>
  <si>
    <t>会計</t>
    <rPh sb="0" eb="2">
      <t>カイケイ</t>
    </rPh>
    <phoneticPr fontId="2"/>
  </si>
  <si>
    <t>種　　　　類</t>
    <rPh sb="0" eb="1">
      <t>タネ</t>
    </rPh>
    <rPh sb="5" eb="6">
      <t>タグイ</t>
    </rPh>
    <phoneticPr fontId="2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</si>
  <si>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"/>
  </si>
  <si>
    <t>土地取得</t>
    <rPh sb="0" eb="2">
      <t>トチ</t>
    </rPh>
    <rPh sb="2" eb="4">
      <t>シュトク</t>
    </rPh>
    <phoneticPr fontId="2"/>
  </si>
  <si>
    <t>水道事業</t>
    <rPh sb="0" eb="2">
      <t>スイドウ</t>
    </rPh>
    <rPh sb="2" eb="4">
      <t>ジギョウ</t>
    </rPh>
    <phoneticPr fontId="2"/>
  </si>
  <si>
    <t>収益的収入</t>
    <rPh sb="0" eb="3">
      <t>シュウエキテキ</t>
    </rPh>
    <rPh sb="3" eb="5">
      <t>シュウニュウ</t>
    </rPh>
    <phoneticPr fontId="2"/>
  </si>
  <si>
    <t>資本的収入</t>
    <rPh sb="0" eb="3">
      <t>シホンテキ</t>
    </rPh>
    <rPh sb="3" eb="5">
      <t>シュウニュウ</t>
    </rPh>
    <phoneticPr fontId="2"/>
  </si>
  <si>
    <t>収益的支出</t>
    <rPh sb="0" eb="3">
      <t>シュウエキテキ</t>
    </rPh>
    <rPh sb="3" eb="5">
      <t>シシュツ</t>
    </rPh>
    <phoneticPr fontId="2"/>
  </si>
  <si>
    <t>資本的支出</t>
    <rPh sb="0" eb="3">
      <t>シホンテキ</t>
    </rPh>
    <rPh sb="3" eb="5">
      <t>シシュツ</t>
    </rPh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</si>
  <si>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</si>
  <si>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</si>
  <si>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人件費</t>
    <rPh sb="0" eb="3">
      <t>ジンケンヒ</t>
    </rPh>
    <phoneticPr fontId="2"/>
  </si>
  <si>
    <t>扶助費</t>
    <rPh sb="0" eb="3">
      <t>フジョヒ</t>
    </rPh>
    <phoneticPr fontId="2"/>
  </si>
  <si>
    <t>物件費</t>
    <rPh sb="0" eb="3">
      <t>ブッケンヒ</t>
    </rPh>
    <phoneticPr fontId="2"/>
  </si>
  <si>
    <t>補助費等</t>
    <rPh sb="0" eb="2">
      <t>ホジョ</t>
    </rPh>
    <rPh sb="2" eb="3">
      <t>ヒ</t>
    </rPh>
    <rPh sb="3" eb="4">
      <t>ナド</t>
    </rPh>
    <phoneticPr fontId="2"/>
  </si>
  <si>
    <t>積立金</t>
    <rPh sb="0" eb="2">
      <t>ツミタテ</t>
    </rPh>
    <rPh sb="2" eb="3">
      <t>キン</t>
    </rPh>
    <phoneticPr fontId="2"/>
  </si>
  <si>
    <t>投資及び出資金等</t>
    <rPh sb="0" eb="2">
      <t>トウシ</t>
    </rPh>
    <rPh sb="2" eb="3">
      <t>オヨ</t>
    </rPh>
    <rPh sb="4" eb="7">
      <t>シュッシキン</t>
    </rPh>
    <rPh sb="7" eb="8">
      <t>ナド</t>
    </rPh>
    <phoneticPr fontId="2"/>
  </si>
  <si>
    <t>繰出金等</t>
    <rPh sb="0" eb="1">
      <t>グリ</t>
    </rPh>
    <rPh sb="1" eb="3">
      <t>シュッキン</t>
    </rPh>
    <rPh sb="3" eb="4">
      <t>ナド</t>
    </rPh>
    <phoneticPr fontId="2"/>
  </si>
  <si>
    <t>投資的経費</t>
    <rPh sb="0" eb="3">
      <t>トウシテキ</t>
    </rPh>
    <rPh sb="3" eb="5">
      <t>ケイヒ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</si>
  <si>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</si>
  <si>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区分</t>
    <rPh sb="0" eb="2">
      <t>クブン</t>
    </rPh>
    <phoneticPr fontId="2"/>
  </si>
  <si>
    <t>決 算 額</t>
    <rPh sb="0" eb="1">
      <t>ケツ</t>
    </rPh>
    <rPh sb="2" eb="3">
      <t>サン</t>
    </rPh>
    <rPh sb="4" eb="5">
      <t>ガク</t>
    </rPh>
    <phoneticPr fontId="2"/>
  </si>
  <si>
    <t>基準財政
需要額
（錯誤前）</t>
    <rPh sb="0" eb="2">
      <t>キジュン</t>
    </rPh>
    <rPh sb="2" eb="4">
      <t>ザイセイ</t>
    </rPh>
    <rPh sb="5" eb="7">
      <t>ジュヨウ</t>
    </rPh>
    <rPh sb="7" eb="8">
      <t>ガク</t>
    </rPh>
    <rPh sb="10" eb="12">
      <t>サクゴ</t>
    </rPh>
    <rPh sb="12" eb="13">
      <t>マエ</t>
    </rPh>
    <phoneticPr fontId="2"/>
  </si>
  <si>
    <t>基準財政
収入額
（錯誤前）</t>
    <rPh sb="0" eb="2">
      <t>キジュン</t>
    </rPh>
    <rPh sb="2" eb="4">
      <t>ザイセイ</t>
    </rPh>
    <rPh sb="5" eb="7">
      <t>シュウニュウ</t>
    </rPh>
    <rPh sb="7" eb="8">
      <t>ガク</t>
    </rPh>
    <rPh sb="10" eb="12">
      <t>サクゴ</t>
    </rPh>
    <rPh sb="12" eb="13">
      <t>マエ</t>
    </rPh>
    <phoneticPr fontId="2"/>
  </si>
  <si>
    <t>財政力
指数
（単年度）</t>
    <rPh sb="0" eb="3">
      <t>ザイセイリョク</t>
    </rPh>
    <rPh sb="4" eb="6">
      <t>シスウ</t>
    </rPh>
    <rPh sb="8" eb="11">
      <t>タンネンド</t>
    </rPh>
    <phoneticPr fontId="2"/>
  </si>
  <si>
    <t>その他</t>
    <rPh sb="2" eb="3">
      <t>タ</t>
    </rPh>
    <phoneticPr fontId="2"/>
  </si>
  <si>
    <t>土木債</t>
    <rPh sb="0" eb="1">
      <t>ツチ</t>
    </rPh>
    <rPh sb="1" eb="2">
      <t>キ</t>
    </rPh>
    <rPh sb="2" eb="3">
      <t>サイ</t>
    </rPh>
    <phoneticPr fontId="2"/>
  </si>
  <si>
    <t>教育債</t>
    <rPh sb="0" eb="1">
      <t>キョウ</t>
    </rPh>
    <rPh sb="1" eb="2">
      <t>イク</t>
    </rPh>
    <rPh sb="2" eb="3">
      <t>サイ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</si>
  <si>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</si>
  <si>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普通会計決算性質別歳出</t>
    <rPh sb="0" eb="2">
      <t>フツウ</t>
    </rPh>
    <rPh sb="2" eb="4">
      <t>カイケイ</t>
    </rPh>
    <rPh sb="4" eb="6">
      <t>ケッサン</t>
    </rPh>
    <rPh sb="6" eb="8">
      <t>セイシツ</t>
    </rPh>
    <rPh sb="8" eb="9">
      <t>ベツ</t>
    </rPh>
    <rPh sb="9" eb="11">
      <t>サイシュツ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</si>
  <si>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</si>
  <si>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基金
（土地開発基金含む）
(千円)</t>
    <rPh sb="0" eb="2">
      <t>キキン</t>
    </rPh>
    <rPh sb="4" eb="6">
      <t>トチ</t>
    </rPh>
    <rPh sb="6" eb="8">
      <t>カイハツ</t>
    </rPh>
    <rPh sb="8" eb="10">
      <t>キキン</t>
    </rPh>
    <rPh sb="10" eb="11">
      <t>フク</t>
    </rPh>
    <rPh sb="15" eb="17">
      <t>センエン</t>
    </rPh>
    <phoneticPr fontId="2"/>
  </si>
  <si>
    <r>
      <t>建物（延床面積）
(m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)</t>
    </r>
    <rPh sb="0" eb="2">
      <t>タテモノ</t>
    </rPh>
    <rPh sb="3" eb="4">
      <t>ノ</t>
    </rPh>
    <rPh sb="4" eb="5">
      <t>ユカ</t>
    </rPh>
    <rPh sb="5" eb="7">
      <t>メンセキ</t>
    </rPh>
    <phoneticPr fontId="2"/>
  </si>
  <si>
    <r>
      <t>土地（地積）
(m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)</t>
    </r>
    <rPh sb="0" eb="2">
      <t>トチ</t>
    </rPh>
    <rPh sb="3" eb="5">
      <t>チセキ</t>
    </rPh>
    <phoneticPr fontId="2"/>
  </si>
  <si>
    <t>町有財産</t>
    <rPh sb="0" eb="1">
      <t>チョウ</t>
    </rPh>
    <rPh sb="1" eb="2">
      <t>ユウ</t>
    </rPh>
    <rPh sb="2" eb="4">
      <t>ザイサン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</si>
  <si>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</si>
  <si>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入湯税</t>
    <rPh sb="0" eb="2">
      <t>ニュウトウ</t>
    </rPh>
    <rPh sb="2" eb="3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</si>
  <si>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</si>
  <si>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特別土地保有税</t>
    <rPh sb="0" eb="2">
      <t>トクベツ</t>
    </rPh>
    <rPh sb="2" eb="4">
      <t>トチ</t>
    </rPh>
    <rPh sb="4" eb="7">
      <t>ホユウゼイ</t>
    </rPh>
    <phoneticPr fontId="2"/>
  </si>
  <si>
    <t>町たばこ税</t>
    <rPh sb="0" eb="1">
      <t>チョウ</t>
    </rPh>
    <rPh sb="4" eb="5">
      <t>ゼイ</t>
    </rPh>
    <phoneticPr fontId="2"/>
  </si>
  <si>
    <t>軽自動車税</t>
    <rPh sb="0" eb="4">
      <t>ケイジドウシャ</t>
    </rPh>
    <rPh sb="4" eb="5">
      <t>ゼイ</t>
    </rPh>
    <phoneticPr fontId="2"/>
  </si>
  <si>
    <t>固定資産税</t>
    <rPh sb="0" eb="2">
      <t>コテイ</t>
    </rPh>
    <rPh sb="2" eb="5">
      <t>シサンゼイ</t>
    </rPh>
    <phoneticPr fontId="2"/>
  </si>
  <si>
    <t>町民税</t>
    <rPh sb="0" eb="2">
      <t>チョウミン</t>
    </rPh>
    <rPh sb="2" eb="3">
      <t>ゼイ</t>
    </rPh>
    <phoneticPr fontId="2"/>
  </si>
  <si>
    <t>一般会計歳入決算額</t>
    <rPh sb="0" eb="2">
      <t>イッパン</t>
    </rPh>
    <rPh sb="2" eb="4">
      <t>カイケイ</t>
    </rPh>
    <rPh sb="4" eb="6">
      <t>サイニュウ</t>
    </rPh>
    <rPh sb="6" eb="8">
      <t>ケッサン</t>
    </rPh>
    <rPh sb="8" eb="9">
      <t>ガク</t>
    </rPh>
    <phoneticPr fontId="2"/>
  </si>
  <si>
    <t>一般会計歳出決算額</t>
    <rPh sb="0" eb="2">
      <t>イッパン</t>
    </rPh>
    <rPh sb="2" eb="4">
      <t>カイケイ</t>
    </rPh>
    <rPh sb="4" eb="6">
      <t>サイシュツ</t>
    </rPh>
    <rPh sb="6" eb="8">
      <t>ケッサン</t>
    </rPh>
    <rPh sb="8" eb="9">
      <t>ガク</t>
    </rPh>
    <phoneticPr fontId="2"/>
  </si>
  <si>
    <t>町債の決算額（一般会計）</t>
    <rPh sb="0" eb="1">
      <t>マチ</t>
    </rPh>
    <rPh sb="1" eb="2">
      <t>サイ</t>
    </rPh>
    <rPh sb="3" eb="5">
      <t>ケッサン</t>
    </rPh>
    <rPh sb="5" eb="6">
      <t>ガク</t>
    </rPh>
    <rPh sb="7" eb="9">
      <t>イッパン</t>
    </rPh>
    <rPh sb="9" eb="11">
      <t>カイケイ</t>
    </rPh>
    <phoneticPr fontId="2"/>
  </si>
  <si>
    <t>小計</t>
    <rPh sb="0" eb="2">
      <t>ショウケイ</t>
    </rPh>
    <phoneticPr fontId="2"/>
  </si>
  <si>
    <t>町税収入決算額</t>
    <rPh sb="0" eb="2">
      <t>チョウゼイ</t>
    </rPh>
    <rPh sb="2" eb="4">
      <t>シュウニュウ</t>
    </rPh>
    <rPh sb="4" eb="6">
      <t>ケッサン</t>
    </rPh>
    <rPh sb="6" eb="7">
      <t>ガク</t>
    </rPh>
    <phoneticPr fontId="2"/>
  </si>
  <si>
    <t>各年度３月31日現在</t>
    <rPh sb="0" eb="1">
      <t>カク</t>
    </rPh>
    <rPh sb="1" eb="3">
      <t>ネンド</t>
    </rPh>
    <rPh sb="4" eb="5">
      <t>ガツ</t>
    </rPh>
    <rPh sb="7" eb="10">
      <t>ニチゲンザイ</t>
    </rPh>
    <rPh sb="8" eb="10">
      <t>ゲンザイ</t>
    </rPh>
    <phoneticPr fontId="2"/>
  </si>
  <si>
    <t>財政力</t>
    <rPh sb="0" eb="3">
      <t>ザイセイリョク</t>
    </rPh>
    <phoneticPr fontId="2"/>
  </si>
  <si>
    <t>-</t>
    <phoneticPr fontId="2"/>
  </si>
  <si>
    <t>町税滞納額</t>
    <rPh sb="0" eb="2">
      <t>チョウゼイ</t>
    </rPh>
    <rPh sb="2" eb="4">
      <t>タイノウ</t>
    </rPh>
    <rPh sb="4" eb="5">
      <t>ガク</t>
    </rPh>
    <phoneticPr fontId="2"/>
  </si>
  <si>
    <t>実質公債費比率（％）</t>
    <rPh sb="0" eb="2">
      <t>ジッシツ</t>
    </rPh>
    <rPh sb="2" eb="5">
      <t>コウサイヒ</t>
    </rPh>
    <rPh sb="5" eb="7">
      <t>ヒリツ</t>
    </rPh>
    <phoneticPr fontId="2"/>
  </si>
  <si>
    <t>将来負担
比率（％）</t>
    <rPh sb="0" eb="2">
      <t>ショウライ</t>
    </rPh>
    <rPh sb="2" eb="4">
      <t>フタン</t>
    </rPh>
    <rPh sb="5" eb="7">
      <t>ヒリツ</t>
    </rPh>
    <phoneticPr fontId="2"/>
  </si>
  <si>
    <t>健全化判断比率（％）</t>
    <rPh sb="0" eb="3">
      <t>ケンゼンカ</t>
    </rPh>
    <rPh sb="3" eb="5">
      <t>ハンダン</t>
    </rPh>
    <rPh sb="5" eb="7">
      <t>ヒリツ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</si>
  <si>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</si>
  <si>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※経常収支比率（　）内は、臨時財政対策債を除いた比率</t>
    <rPh sb="1" eb="3">
      <t>ケイジョウ</t>
    </rPh>
    <rPh sb="3" eb="5">
      <t>シュウシ</t>
    </rPh>
    <rPh sb="5" eb="7">
      <t>ヒリツ</t>
    </rPh>
    <rPh sb="10" eb="11">
      <t>ナイ</t>
    </rPh>
    <rPh sb="13" eb="15">
      <t>リンジ</t>
    </rPh>
    <rPh sb="15" eb="17">
      <t>ザイセイ</t>
    </rPh>
    <rPh sb="17" eb="19">
      <t>タイサク</t>
    </rPh>
    <rPh sb="19" eb="20">
      <t>サイ</t>
    </rPh>
    <rPh sb="21" eb="22">
      <t>ノゾ</t>
    </rPh>
    <rPh sb="24" eb="26">
      <t>ヒリツ</t>
    </rPh>
    <phoneticPr fontId="2"/>
  </si>
  <si>
    <t>下水道事業</t>
    <rPh sb="0" eb="1">
      <t>ゲ</t>
    </rPh>
    <rPh sb="1" eb="3">
      <t>スイドウ</t>
    </rPh>
    <rPh sb="3" eb="5">
      <t>ジギョウ</t>
    </rPh>
    <phoneticPr fontId="2"/>
  </si>
  <si>
    <t>-</t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</si>
  <si>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</si>
  <si>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グラフ順番</t>
    <rPh sb="3" eb="5">
      <t>ジュンバン</t>
    </rPh>
    <phoneticPr fontId="2"/>
  </si>
  <si>
    <t>特　別</t>
    <rPh sb="0" eb="1">
      <t>トク</t>
    </rPh>
    <rPh sb="2" eb="3">
      <t>ベツ</t>
    </rPh>
    <phoneticPr fontId="2"/>
  </si>
  <si>
    <t>企 業</t>
    <rPh sb="0" eb="1">
      <t>クワダ</t>
    </rPh>
    <rPh sb="2" eb="3">
      <t>ギョウ</t>
    </rPh>
    <phoneticPr fontId="2"/>
  </si>
  <si>
    <t>企 業</t>
    <rPh sb="0" eb="1">
      <t>キ</t>
    </rPh>
    <rPh sb="2" eb="3">
      <t>ギョウ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</si>
  <si>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</si>
  <si>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一般会計歳入決算額</t>
  </si>
  <si>
    <t>一般会計歳出決算額</t>
  </si>
  <si>
    <t>特別・企業会計歳入歳出決算額</t>
  </si>
  <si>
    <t>普通会計決算性質別歳出</t>
  </si>
  <si>
    <t>町債の決算額（一般会計）</t>
  </si>
  <si>
    <t>財政力</t>
  </si>
  <si>
    <t>町有財産</t>
  </si>
  <si>
    <t>町税収入決算額</t>
  </si>
  <si>
    <t>町税滞納額</t>
  </si>
  <si>
    <t>一般会計歳入決算額グラフ</t>
  </si>
  <si>
    <t>一般会計歳出決算額グラフ</t>
  </si>
  <si>
    <t>令4</t>
    <phoneticPr fontId="2"/>
  </si>
  <si>
    <t>-</t>
    <phoneticPr fontId="2"/>
  </si>
  <si>
    <t>皆減</t>
    <rPh sb="0" eb="2">
      <t>カイゲン</t>
    </rPh>
    <phoneticPr fontId="2"/>
  </si>
  <si>
    <t>皆増</t>
    <rPh sb="0" eb="2">
      <t>カイゾウ</t>
    </rPh>
    <phoneticPr fontId="2"/>
  </si>
  <si>
    <t>目次</t>
    <phoneticPr fontId="2"/>
  </si>
  <si>
    <t>令5</t>
    <phoneticPr fontId="2"/>
  </si>
  <si>
    <t>グラフ内棒グラフ用データ</t>
    <rPh sb="3" eb="4">
      <t>ナイ</t>
    </rPh>
    <rPh sb="4" eb="5">
      <t>ボウ</t>
    </rPh>
    <rPh sb="8" eb="9">
      <t>ヨウ</t>
    </rPh>
    <phoneticPr fontId="2"/>
  </si>
  <si>
    <t>グラフ内％の文字用データ</t>
    <rPh sb="3" eb="4">
      <t>ナイ</t>
    </rPh>
    <rPh sb="6" eb="9">
      <t>モジヨウ</t>
    </rPh>
    <phoneticPr fontId="2"/>
  </si>
  <si>
    <t>※テキスト用＆棒グラフ用の順番は固定されているので入れ替える必要なし</t>
    <rPh sb="5" eb="6">
      <t>ヨウ</t>
    </rPh>
    <rPh sb="7" eb="8">
      <t>ボウ</t>
    </rPh>
    <rPh sb="11" eb="12">
      <t>ヨウ</t>
    </rPh>
    <rPh sb="13" eb="15">
      <t>ジュンバン</t>
    </rPh>
    <rPh sb="16" eb="18">
      <t>コテイ</t>
    </rPh>
    <rPh sb="25" eb="26">
      <t>イ</t>
    </rPh>
    <rPh sb="27" eb="28">
      <t>カ</t>
    </rPh>
    <rPh sb="30" eb="32">
      <t>ヒツヨウ</t>
    </rPh>
    <phoneticPr fontId="2"/>
  </si>
  <si>
    <t>次ページのグラフに必要</t>
    <rPh sb="0" eb="1">
      <t>ツギ</t>
    </rPh>
    <rPh sb="9" eb="11">
      <t>ヒツヨウ</t>
    </rPh>
    <phoneticPr fontId="2"/>
  </si>
  <si>
    <t>グラフ内棒グラフ用データ</t>
    <phoneticPr fontId="2"/>
  </si>
  <si>
    <t>グラフ内％の文字用データ</t>
    <phoneticPr fontId="2"/>
  </si>
  <si>
    <t>次ページのグラフに必要</t>
    <phoneticPr fontId="2"/>
  </si>
  <si>
    <t>-</t>
  </si>
  <si>
    <t>△40.3</t>
  </si>
  <si>
    <t>資料：財政経営課</t>
    <rPh sb="0" eb="2">
      <t>シリョウ</t>
    </rPh>
    <rPh sb="3" eb="5">
      <t>ザイセイ</t>
    </rPh>
    <rPh sb="5" eb="7">
      <t>ケイエイ</t>
    </rPh>
    <rPh sb="7" eb="8">
      <t>カ</t>
    </rPh>
    <phoneticPr fontId="2"/>
  </si>
  <si>
    <t>令6</t>
    <phoneticPr fontId="2"/>
  </si>
  <si>
    <t>←②前頁より構成比％を入力</t>
    <rPh sb="2" eb="4">
      <t>ゼンページ</t>
    </rPh>
    <phoneticPr fontId="2"/>
  </si>
  <si>
    <t>←①前頁の「歳入合計」を入力</t>
    <rPh sb="2" eb="3">
      <t>ゼン</t>
    </rPh>
    <rPh sb="3" eb="4">
      <t>ページ</t>
    </rPh>
    <rPh sb="6" eb="10">
      <t>サイニュウゴウケイ</t>
    </rPh>
    <rPh sb="12" eb="14">
      <t>ニュウリョク</t>
    </rPh>
    <phoneticPr fontId="2"/>
  </si>
  <si>
    <t>←触らなくてよい</t>
    <rPh sb="1" eb="2">
      <t>サワ</t>
    </rPh>
    <phoneticPr fontId="2"/>
  </si>
  <si>
    <t>　　　↑</t>
    <phoneticPr fontId="2"/>
  </si>
  <si>
    <t>令4</t>
  </si>
  <si>
    <t>←①前頁の総額を入力</t>
    <phoneticPr fontId="2"/>
  </si>
  <si>
    <t>△37.4</t>
  </si>
  <si>
    <t>△62.7</t>
  </si>
  <si>
    <t>△14.9</t>
  </si>
  <si>
    <t>△37.1</t>
  </si>
  <si>
    <t>△53.2</t>
  </si>
  <si>
    <t>△69.1</t>
  </si>
  <si>
    <t>△60.9</t>
  </si>
  <si>
    <t>令2</t>
    <rPh sb="0" eb="1">
      <t>レイ</t>
    </rPh>
    <phoneticPr fontId="2"/>
  </si>
  <si>
    <t>84.8
(87.5)</t>
  </si>
  <si>
    <t>84.7
(84.7)</t>
  </si>
  <si>
    <t>△0.4</t>
  </si>
  <si>
    <t>86.6
(86.6)</t>
  </si>
  <si>
    <t>△0.1</t>
  </si>
  <si>
    <t>資料：行政課・会計課</t>
    <rPh sb="3" eb="5">
      <t>ギョウセイ</t>
    </rPh>
    <rPh sb="5" eb="6">
      <t>カ</t>
    </rPh>
    <rPh sb="7" eb="10">
      <t>カイケイカ</t>
    </rPh>
    <phoneticPr fontId="2"/>
  </si>
  <si>
    <t>△31.9</t>
    <phoneticPr fontId="2"/>
  </si>
  <si>
    <t>88.2
(88.2)</t>
    <phoneticPr fontId="2"/>
  </si>
  <si>
    <t>86.8
(87.1)</t>
    <phoneticPr fontId="2"/>
  </si>
  <si>
    <t>令4　(構成比）</t>
    <phoneticPr fontId="2"/>
  </si>
  <si>
    <t>5　(構成比）</t>
    <phoneticPr fontId="2"/>
  </si>
  <si>
    <t>6　(構成比）</t>
    <phoneticPr fontId="2"/>
  </si>
  <si>
    <t>令4　(構成比）</t>
    <rPh sb="0" eb="1">
      <t>レイ</t>
    </rPh>
    <phoneticPr fontId="2"/>
  </si>
  <si>
    <t>資料：財政経営課</t>
    <rPh sb="0" eb="2">
      <t>シリョウ</t>
    </rPh>
    <rPh sb="3" eb="8">
      <t>ザイセイケイエイカ</t>
    </rPh>
    <phoneticPr fontId="2"/>
  </si>
  <si>
    <t>歳　　　入</t>
    <rPh sb="0" eb="1">
      <t>トシ</t>
    </rPh>
    <rPh sb="4" eb="5">
      <t>イ</t>
    </rPh>
    <phoneticPr fontId="2"/>
  </si>
  <si>
    <t>歳　　　出</t>
    <rPh sb="0" eb="1">
      <t>トシ</t>
    </rPh>
    <rPh sb="4" eb="5">
      <t>デ</t>
    </rPh>
    <phoneticPr fontId="2"/>
  </si>
  <si>
    <t>資料：財政経営課</t>
    <rPh sb="3" eb="8">
      <t>ザイセイケイエイカ</t>
    </rPh>
    <phoneticPr fontId="2"/>
  </si>
  <si>
    <t>令4　（構成比）</t>
    <rPh sb="0" eb="1">
      <t>レイ</t>
    </rPh>
    <rPh sb="4" eb="7">
      <t>コウセイヒ</t>
    </rPh>
    <phoneticPr fontId="2"/>
  </si>
  <si>
    <t>5　（構成比）</t>
    <rPh sb="3" eb="6">
      <t>コウセイヒ</t>
    </rPh>
    <phoneticPr fontId="2"/>
  </si>
  <si>
    <t>6　（構成比）</t>
    <rPh sb="3" eb="6">
      <t>コウセイヒ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</si>
</sst>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0.0"/>
    <numFmt numFmtId="178" formatCode="#,##0_);[Red]\(#,##0\)"/>
    <numFmt numFmtId="179" formatCode="0.0&quot;%&quot;"/>
    <numFmt numFmtId="180" formatCode="0.0;&quot;△ &quot;0.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5.5"/>
      <name val="ＭＳ 明朝"/>
      <family val="1"/>
      <charset val="128"/>
    </font>
    <font>
      <vertAlign val="superscript"/>
      <sz val="7"/>
      <name val="ＭＳ 明朝"/>
      <family val="1"/>
      <charset val="128"/>
    </font>
    <font>
      <sz val="6.5"/>
      <name val="ＭＳ ゴシック"/>
      <family val="3"/>
      <charset val="128"/>
    </font>
    <font>
      <sz val="6.5"/>
      <name val="ＭＳ 明朝"/>
      <family val="1"/>
      <charset val="128"/>
    </font>
    <font>
      <sz val="11"/>
      <color rgb="FFFFC000"/>
      <name val="ＭＳ Ｐゴシック"/>
      <family val="3"/>
      <charset val="128"/>
    </font>
    <font>
      <sz val="5"/>
      <name val="ＭＳ 明朝"/>
      <family val="1"/>
      <charset val="128"/>
    </font>
    <font>
      <sz val="9"/>
      <name val="ＭＳ Ｐゴシック"/>
      <family val="3"/>
      <charset val="128"/>
    </font>
    <font>
      <u/>
      <sz val="10"/>
      <color rgb="FF0070C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C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C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6">
    <xf numFmtId="0" fontId="0" fillId="0" borderId="0">
      <alignment vertical="top" textRotation="255"/>
    </xf>
    <xf numFmtId="0" fontId="3" fillId="0" borderId="0" applyProtection="0">
      <alignment horizontal="right"/>
    </xf>
    <xf numFmtId="0" fontId="3" fillId="0" borderId="1" applyBorder="0">
      <alignment horizontal="center" vertical="center"/>
      <protection locked="0"/>
    </xf>
    <xf numFmtId="38" fontId="1" fillId="0" borderId="0" applyFont="0" applyFill="0" applyBorder="0" applyAlignment="0" applyProtection="0"/>
    <xf numFmtId="0" fontId="3" fillId="0" borderId="0" applyProtection="0">
      <alignment horizontal="right"/>
    </xf>
    <xf numFmtId="0" fontId="17" fillId="0" borderId="0" applyNumberFormat="0" applyFill="0" applyBorder="0" applyAlignment="0" applyProtection="0">
      <alignment vertical="top" textRotation="255"/>
    </xf>
  </cellStyleXfs>
  <cellXfs count="255">
    <xf numFmtId="0" fontId="0" fillId="0" borderId="0" xfId="0">
      <alignment vertical="top" textRotation="255"/>
    </xf>
    <xf numFmtId="0" fontId="0" fillId="0" borderId="0" xfId="0" applyProtection="1">
      <alignment vertical="top" textRotation="255"/>
    </xf>
    <xf numFmtId="0" fontId="3" fillId="0" borderId="0" xfId="0" applyFont="1" applyBorder="1" applyAlignment="1" applyProtection="1">
      <alignment horizontal="center" vertical="center"/>
    </xf>
    <xf numFmtId="38" fontId="3" fillId="0" borderId="0" xfId="3" applyFont="1" applyBorder="1" applyAlignment="1" applyProtection="1">
      <alignment horizontal="right" vertical="center"/>
    </xf>
    <xf numFmtId="38" fontId="4" fillId="0" borderId="0" xfId="3" applyFont="1" applyBorder="1" applyAlignment="1" applyProtection="1">
      <alignment horizontal="right" vertical="center"/>
    </xf>
    <xf numFmtId="38" fontId="3" fillId="0" borderId="0" xfId="3" applyNumberFormat="1" applyFont="1" applyBorder="1" applyAlignment="1" applyProtection="1">
      <alignment horizontal="right" vertical="center"/>
    </xf>
    <xf numFmtId="0" fontId="0" fillId="0" borderId="0" xfId="0" applyBorder="1" applyProtection="1">
      <alignment vertical="top" textRotation="255"/>
    </xf>
    <xf numFmtId="0" fontId="5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top"/>
    </xf>
    <xf numFmtId="0" fontId="9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right" vertical="center"/>
    </xf>
    <xf numFmtId="0" fontId="4" fillId="0" borderId="0" xfId="0" applyFont="1" applyAlignment="1" applyProtection="1"/>
    <xf numFmtId="38" fontId="3" fillId="0" borderId="0" xfId="3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left" vertical="top"/>
    </xf>
    <xf numFmtId="38" fontId="3" fillId="0" borderId="0" xfId="3" applyFont="1" applyBorder="1" applyAlignment="1">
      <alignment vertical="center" wrapText="1"/>
    </xf>
    <xf numFmtId="0" fontId="3" fillId="0" borderId="5" xfId="0" applyFont="1" applyBorder="1" applyAlignment="1">
      <alignment horizontal="distributed" vertical="distributed"/>
    </xf>
    <xf numFmtId="0" fontId="3" fillId="0" borderId="0" xfId="0" applyFont="1" applyBorder="1" applyAlignment="1">
      <alignment horizontal="distributed" vertical="distributed"/>
    </xf>
    <xf numFmtId="177" fontId="3" fillId="0" borderId="0" xfId="0" applyNumberFormat="1" applyFont="1" applyBorder="1" applyAlignment="1">
      <alignment vertical="center" wrapText="1"/>
    </xf>
    <xf numFmtId="38" fontId="3" fillId="0" borderId="0" xfId="3" applyFont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distributed" vertical="distributed"/>
    </xf>
    <xf numFmtId="176" fontId="3" fillId="0" borderId="0" xfId="0" applyNumberFormat="1" applyFont="1" applyBorder="1" applyAlignment="1" applyProtection="1">
      <alignment vertical="top"/>
    </xf>
    <xf numFmtId="0" fontId="6" fillId="0" borderId="0" xfId="0" applyFont="1" applyBorder="1" applyAlignment="1">
      <alignment horizontal="distributed" vertical="distributed" shrinkToFit="1"/>
    </xf>
    <xf numFmtId="38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>
      <alignment horizontal="distributed" vertical="distributed" shrinkToFit="1"/>
    </xf>
    <xf numFmtId="178" fontId="3" fillId="0" borderId="0" xfId="3" applyNumberFormat="1" applyFont="1" applyBorder="1" applyAlignment="1" applyProtection="1">
      <alignment horizontal="right" vertical="center"/>
    </xf>
    <xf numFmtId="178" fontId="3" fillId="0" borderId="0" xfId="0" applyNumberFormat="1" applyFont="1" applyBorder="1" applyAlignment="1" applyProtection="1">
      <alignment horizontal="right" vertical="top"/>
    </xf>
    <xf numFmtId="38" fontId="3" fillId="0" borderId="0" xfId="0" applyNumberFormat="1" applyFont="1" applyBorder="1" applyAlignment="1" applyProtection="1">
      <alignment horizontal="right" vertical="top"/>
    </xf>
    <xf numFmtId="0" fontId="3" fillId="0" borderId="11" xfId="0" applyFont="1" applyBorder="1" applyAlignment="1">
      <alignment horizontal="distributed" vertical="distributed"/>
    </xf>
    <xf numFmtId="0" fontId="0" fillId="0" borderId="0" xfId="0" applyAlignment="1" applyProtection="1">
      <alignment horizontal="right" textRotation="255"/>
    </xf>
    <xf numFmtId="0" fontId="5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left" vertical="top" textRotation="255"/>
    </xf>
    <xf numFmtId="0" fontId="5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Protection="1">
      <alignment vertical="top" textRotation="255"/>
    </xf>
    <xf numFmtId="177" fontId="13" fillId="0" borderId="0" xfId="0" applyNumberFormat="1" applyFont="1" applyBorder="1" applyAlignment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top" textRotation="255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 applyProtection="1">
      <alignment vertical="top"/>
    </xf>
    <xf numFmtId="38" fontId="3" fillId="0" borderId="0" xfId="3" applyFont="1" applyBorder="1" applyAlignment="1" applyProtection="1">
      <alignment vertical="center"/>
    </xf>
    <xf numFmtId="0" fontId="0" fillId="0" borderId="0" xfId="0" applyBorder="1" applyAlignment="1" applyProtection="1">
      <alignment vertical="top" textRotation="255"/>
    </xf>
    <xf numFmtId="0" fontId="0" fillId="0" borderId="0" xfId="0" applyBorder="1" applyAlignment="1" applyProtection="1">
      <alignment horizontal="left" vertical="top" textRotation="255"/>
    </xf>
    <xf numFmtId="38" fontId="3" fillId="0" borderId="0" xfId="3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textRotation="255"/>
    </xf>
    <xf numFmtId="0" fontId="8" fillId="0" borderId="0" xfId="0" applyFont="1" applyBorder="1" applyAlignment="1" applyProtection="1">
      <alignment vertical="top"/>
    </xf>
    <xf numFmtId="0" fontId="8" fillId="0" borderId="0" xfId="0" applyFont="1" applyBorder="1" applyProtection="1">
      <alignment vertical="top" textRotation="255"/>
    </xf>
    <xf numFmtId="0" fontId="6" fillId="0" borderId="0" xfId="0" applyFont="1" applyBorder="1" applyAlignment="1" applyProtection="1">
      <alignment horizontal="center" vertical="distributed"/>
    </xf>
    <xf numFmtId="38" fontId="4" fillId="0" borderId="0" xfId="3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distributed"/>
    </xf>
    <xf numFmtId="179" fontId="3" fillId="0" borderId="0" xfId="3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top"/>
    </xf>
    <xf numFmtId="176" fontId="3" fillId="0" borderId="0" xfId="0" applyNumberFormat="1" applyFont="1" applyFill="1" applyBorder="1" applyAlignment="1" applyProtection="1">
      <alignment vertical="top"/>
    </xf>
    <xf numFmtId="0" fontId="0" fillId="0" borderId="0" xfId="0" applyFill="1" applyProtection="1">
      <alignment vertical="top" textRotation="255"/>
    </xf>
    <xf numFmtId="0" fontId="3" fillId="0" borderId="0" xfId="0" applyFont="1" applyFill="1" applyBorder="1" applyAlignment="1" applyProtection="1">
      <alignment horizontal="center" vertical="center"/>
    </xf>
    <xf numFmtId="178" fontId="3" fillId="0" borderId="0" xfId="3" applyNumberFormat="1" applyFont="1" applyFill="1" applyBorder="1" applyAlignment="1" applyProtection="1">
      <alignment horizontal="right" vertical="center"/>
    </xf>
    <xf numFmtId="0" fontId="14" fillId="0" borderId="0" xfId="0" applyFont="1" applyAlignment="1" applyProtection="1">
      <alignment vertical="top"/>
    </xf>
    <xf numFmtId="0" fontId="8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 vertical="top"/>
    </xf>
    <xf numFmtId="0" fontId="3" fillId="0" borderId="3" xfId="0" applyFont="1" applyFill="1" applyBorder="1" applyAlignment="1" applyProtection="1">
      <alignment horizontal="distributed" vertical="center"/>
    </xf>
    <xf numFmtId="0" fontId="3" fillId="0" borderId="0" xfId="0" applyFont="1" applyFill="1" applyAlignment="1" applyProtection="1">
      <alignment shrinkToFit="1"/>
    </xf>
    <xf numFmtId="0" fontId="0" fillId="0" borderId="0" xfId="0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/>
    </xf>
    <xf numFmtId="0" fontId="4" fillId="0" borderId="1" xfId="0" applyFont="1" applyFill="1" applyBorder="1" applyAlignment="1">
      <alignment horizontal="center" vertical="distributed"/>
    </xf>
    <xf numFmtId="38" fontId="4" fillId="0" borderId="4" xfId="3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center" vertical="distributed"/>
    </xf>
    <xf numFmtId="38" fontId="3" fillId="0" borderId="4" xfId="3" applyFont="1" applyFill="1" applyBorder="1" applyAlignment="1" applyProtection="1">
      <alignment horizontal="right" vertical="center"/>
    </xf>
    <xf numFmtId="0" fontId="3" fillId="0" borderId="6" xfId="0" applyFont="1" applyFill="1" applyBorder="1" applyAlignment="1">
      <alignment horizontal="center" vertical="distributed"/>
    </xf>
    <xf numFmtId="0" fontId="4" fillId="0" borderId="0" xfId="0" applyFont="1" applyFill="1" applyAlignment="1" applyProtection="1"/>
    <xf numFmtId="0" fontId="3" fillId="0" borderId="2" xfId="0" applyFont="1" applyFill="1" applyBorder="1" applyAlignment="1" applyProtection="1">
      <alignment horizontal="distributed" vertical="center" textRotation="255"/>
    </xf>
    <xf numFmtId="0" fontId="3" fillId="0" borderId="9" xfId="0" applyFont="1" applyFill="1" applyBorder="1" applyAlignment="1" applyProtection="1">
      <alignment horizontal="distributed" vertical="center" textRotation="255"/>
    </xf>
    <xf numFmtId="0" fontId="3" fillId="0" borderId="2" xfId="0" applyFont="1" applyFill="1" applyBorder="1" applyAlignment="1">
      <alignment horizontal="center" vertical="center"/>
    </xf>
    <xf numFmtId="38" fontId="3" fillId="0" borderId="2" xfId="3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textRotation="255"/>
    </xf>
    <xf numFmtId="38" fontId="4" fillId="0" borderId="14" xfId="3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right" vertical="top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8" fontId="3" fillId="0" borderId="4" xfId="3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Alignment="1" applyProtection="1">
      <alignment horizontal="left" vertical="top"/>
    </xf>
    <xf numFmtId="0" fontId="3" fillId="0" borderId="5" xfId="0" applyFont="1" applyFill="1" applyBorder="1" applyAlignment="1" applyProtection="1">
      <alignment horizontal="center" vertical="center"/>
    </xf>
    <xf numFmtId="176" fontId="3" fillId="0" borderId="5" xfId="3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top" textRotation="255"/>
    </xf>
    <xf numFmtId="0" fontId="0" fillId="0" borderId="0" xfId="0" applyFill="1" applyAlignment="1" applyProtection="1">
      <alignment horizontal="left" vertical="top" textRotation="255"/>
    </xf>
    <xf numFmtId="0" fontId="3" fillId="0" borderId="3" xfId="0" applyFont="1" applyFill="1" applyBorder="1" applyAlignment="1" applyProtection="1">
      <alignment vertical="top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right" textRotation="255"/>
    </xf>
    <xf numFmtId="0" fontId="8" fillId="0" borderId="0" xfId="0" applyFont="1" applyFill="1" applyAlignment="1" applyProtection="1">
      <alignment vertical="top"/>
    </xf>
    <xf numFmtId="0" fontId="8" fillId="0" borderId="0" xfId="0" applyFont="1" applyFill="1" applyProtection="1">
      <alignment vertical="top" textRotation="255"/>
    </xf>
    <xf numFmtId="0" fontId="3" fillId="0" borderId="3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distributed"/>
    </xf>
    <xf numFmtId="0" fontId="7" fillId="0" borderId="2" xfId="0" applyFont="1" applyFill="1" applyBorder="1" applyAlignment="1" applyProtection="1">
      <alignment horizontal="center" vertical="distributed"/>
    </xf>
    <xf numFmtId="38" fontId="3" fillId="0" borderId="1" xfId="3" applyFont="1" applyFill="1" applyBorder="1" applyAlignment="1">
      <alignment horizontal="center" vertical="center" wrapText="1"/>
    </xf>
    <xf numFmtId="0" fontId="0" fillId="0" borderId="0" xfId="0" applyAlignment="1" applyProtection="1">
      <alignment vertical="top" textRotation="255" wrapText="1"/>
    </xf>
    <xf numFmtId="3" fontId="4" fillId="0" borderId="0" xfId="3" applyNumberFormat="1" applyFont="1" applyAlignment="1" applyProtection="1">
      <alignment vertical="top"/>
    </xf>
    <xf numFmtId="38" fontId="3" fillId="0" borderId="1" xfId="3" applyFont="1" applyFill="1" applyBorder="1" applyAlignment="1">
      <alignment horizontal="center" vertical="center" wrapText="1"/>
    </xf>
    <xf numFmtId="38" fontId="3" fillId="2" borderId="1" xfId="3" applyFont="1" applyFill="1" applyBorder="1" applyAlignment="1" applyProtection="1">
      <alignment horizontal="right" vertical="center"/>
    </xf>
    <xf numFmtId="38" fontId="3" fillId="2" borderId="5" xfId="3" applyFont="1" applyFill="1" applyBorder="1" applyAlignment="1">
      <alignment vertical="center"/>
    </xf>
    <xf numFmtId="38" fontId="4" fillId="2" borderId="6" xfId="3" applyFont="1" applyFill="1" applyBorder="1" applyAlignment="1">
      <alignment vertical="center"/>
    </xf>
    <xf numFmtId="38" fontId="4" fillId="2" borderId="14" xfId="3" applyFont="1" applyFill="1" applyBorder="1" applyAlignment="1">
      <alignment vertical="center"/>
    </xf>
    <xf numFmtId="0" fontId="3" fillId="0" borderId="0" xfId="0" applyFont="1" applyFill="1" applyAlignment="1" applyProtection="1"/>
    <xf numFmtId="38" fontId="4" fillId="2" borderId="4" xfId="3" applyFont="1" applyFill="1" applyBorder="1" applyAlignment="1" applyProtection="1">
      <alignment horizontal="right" vertical="center"/>
    </xf>
    <xf numFmtId="177" fontId="4" fillId="2" borderId="1" xfId="0" applyNumberFormat="1" applyFont="1" applyFill="1" applyBorder="1" applyAlignment="1" applyProtection="1">
      <alignment horizontal="right" vertical="center"/>
    </xf>
    <xf numFmtId="38" fontId="3" fillId="2" borderId="4" xfId="3" applyFont="1" applyFill="1" applyBorder="1" applyAlignment="1" applyProtection="1">
      <alignment horizontal="right" vertical="center"/>
    </xf>
    <xf numFmtId="177" fontId="3" fillId="2" borderId="5" xfId="0" applyNumberFormat="1" applyFont="1" applyFill="1" applyBorder="1" applyAlignment="1">
      <alignment vertical="center"/>
    </xf>
    <xf numFmtId="38" fontId="3" fillId="2" borderId="10" xfId="3" applyFont="1" applyFill="1" applyBorder="1" applyAlignment="1" applyProtection="1">
      <alignment horizontal="right" vertical="center"/>
    </xf>
    <xf numFmtId="177" fontId="3" fillId="2" borderId="6" xfId="0" applyNumberFormat="1" applyFont="1" applyFill="1" applyBorder="1" applyAlignment="1">
      <alignment vertical="center"/>
    </xf>
    <xf numFmtId="38" fontId="4" fillId="2" borderId="2" xfId="3" applyFont="1" applyFill="1" applyBorder="1" applyAlignment="1" applyProtection="1">
      <alignment vertical="center"/>
    </xf>
    <xf numFmtId="38" fontId="3" fillId="2" borderId="2" xfId="3" applyFont="1" applyFill="1" applyBorder="1" applyAlignment="1" applyProtection="1">
      <alignment vertical="center"/>
    </xf>
    <xf numFmtId="0" fontId="3" fillId="2" borderId="5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right" vertical="center"/>
    </xf>
    <xf numFmtId="38" fontId="3" fillId="2" borderId="5" xfId="3" applyFont="1" applyFill="1" applyBorder="1" applyAlignment="1" applyProtection="1">
      <alignment horizontal="right" vertical="center"/>
    </xf>
    <xf numFmtId="38" fontId="3" fillId="2" borderId="5" xfId="3" applyFont="1" applyFill="1" applyBorder="1" applyAlignment="1" applyProtection="1">
      <alignment vertical="center"/>
    </xf>
    <xf numFmtId="40" fontId="3" fillId="2" borderId="5" xfId="3" applyNumberFormat="1" applyFont="1" applyFill="1" applyBorder="1" applyAlignment="1" applyProtection="1">
      <alignment vertical="center"/>
    </xf>
    <xf numFmtId="176" fontId="3" fillId="2" borderId="5" xfId="3" applyNumberFormat="1" applyFont="1" applyFill="1" applyBorder="1" applyAlignment="1" applyProtection="1">
      <alignment horizontal="right" vertical="center" wrapText="1"/>
    </xf>
    <xf numFmtId="176" fontId="3" fillId="2" borderId="5" xfId="3" applyNumberFormat="1" applyFont="1" applyFill="1" applyBorder="1" applyAlignment="1" applyProtection="1">
      <alignment vertical="center"/>
    </xf>
    <xf numFmtId="176" fontId="3" fillId="2" borderId="5" xfId="3" applyNumberFormat="1" applyFont="1" applyFill="1" applyBorder="1" applyAlignment="1" applyProtection="1">
      <alignment horizontal="right" vertical="center"/>
    </xf>
    <xf numFmtId="38" fontId="3" fillId="2" borderId="5" xfId="3" applyNumberFormat="1" applyFont="1" applyFill="1" applyBorder="1" applyAlignment="1" applyProtection="1">
      <alignment vertical="center"/>
    </xf>
    <xf numFmtId="38" fontId="13" fillId="2" borderId="5" xfId="3" applyFont="1" applyFill="1" applyBorder="1" applyAlignment="1" applyProtection="1">
      <alignment horizontal="right" vertical="center"/>
    </xf>
    <xf numFmtId="177" fontId="13" fillId="2" borderId="5" xfId="0" applyNumberFormat="1" applyFont="1" applyFill="1" applyBorder="1" applyAlignment="1">
      <alignment vertical="center"/>
    </xf>
    <xf numFmtId="38" fontId="13" fillId="2" borderId="6" xfId="3" applyFont="1" applyFill="1" applyBorder="1" applyAlignment="1" applyProtection="1">
      <alignment horizontal="right" vertical="center"/>
    </xf>
    <xf numFmtId="177" fontId="13" fillId="2" borderId="6" xfId="0" applyNumberFormat="1" applyFont="1" applyFill="1" applyBorder="1" applyAlignment="1">
      <alignment vertical="center"/>
    </xf>
    <xf numFmtId="177" fontId="3" fillId="2" borderId="6" xfId="0" applyNumberFormat="1" applyFont="1" applyFill="1" applyBorder="1" applyAlignment="1">
      <alignment horizontal="right" vertical="center"/>
    </xf>
    <xf numFmtId="179" fontId="3" fillId="2" borderId="0" xfId="3" applyNumberFormat="1" applyFont="1" applyFill="1" applyBorder="1" applyAlignment="1" applyProtection="1">
      <alignment horizontal="right" vertical="center"/>
    </xf>
    <xf numFmtId="178" fontId="3" fillId="2" borderId="0" xfId="0" applyNumberFormat="1" applyFont="1" applyFill="1" applyBorder="1" applyAlignment="1" applyProtection="1">
      <alignment horizontal="right" vertical="top"/>
    </xf>
    <xf numFmtId="0" fontId="3" fillId="0" borderId="0" xfId="0" applyFont="1" applyBorder="1" applyAlignment="1">
      <alignment horizontal="center" vertical="distributed"/>
    </xf>
    <xf numFmtId="38" fontId="3" fillId="0" borderId="0" xfId="3" applyFont="1" applyBorder="1" applyAlignment="1">
      <alignment horizontal="center" vertical="center" wrapText="1"/>
    </xf>
    <xf numFmtId="38" fontId="3" fillId="0" borderId="0" xfId="3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 vertical="top" textRotation="255"/>
    </xf>
    <xf numFmtId="0" fontId="6" fillId="2" borderId="1" xfId="0" applyFont="1" applyFill="1" applyBorder="1" applyAlignment="1">
      <alignment horizontal="center" vertical="distributed" shrinkToFit="1"/>
    </xf>
    <xf numFmtId="38" fontId="12" fillId="2" borderId="1" xfId="3" applyFont="1" applyFill="1" applyBorder="1" applyAlignment="1" applyProtection="1">
      <alignment horizontal="right" vertical="center"/>
    </xf>
    <xf numFmtId="177" fontId="12" fillId="2" borderId="1" xfId="0" applyNumberFormat="1" applyFont="1" applyFill="1" applyBorder="1" applyAlignment="1" applyProtection="1">
      <alignment horizontal="right" vertical="center"/>
    </xf>
    <xf numFmtId="0" fontId="10" fillId="2" borderId="5" xfId="0" applyFont="1" applyFill="1" applyBorder="1" applyAlignment="1">
      <alignment horizontal="center" vertical="distributed" shrinkToFit="1"/>
    </xf>
    <xf numFmtId="0" fontId="15" fillId="2" borderId="5" xfId="0" applyFont="1" applyFill="1" applyBorder="1" applyAlignment="1">
      <alignment horizontal="center" vertical="distributed" shrinkToFit="1"/>
    </xf>
    <xf numFmtId="0" fontId="10" fillId="2" borderId="6" xfId="0" applyFont="1" applyFill="1" applyBorder="1" applyAlignment="1">
      <alignment horizontal="center" vertical="distributed" shrinkToFi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7" fillId="0" borderId="0" xfId="5" applyAlignment="1">
      <alignment vertical="center"/>
    </xf>
    <xf numFmtId="0" fontId="18" fillId="0" borderId="0" xfId="0" applyFont="1" applyFill="1" applyAlignment="1" applyProtection="1">
      <alignment vertical="top"/>
    </xf>
    <xf numFmtId="0" fontId="0" fillId="0" borderId="0" xfId="0" applyAlignment="1" applyProtection="1">
      <alignment vertical="top"/>
    </xf>
    <xf numFmtId="0" fontId="16" fillId="0" borderId="0" xfId="0" applyFont="1" applyAlignment="1" applyProtection="1">
      <alignment vertical="top"/>
    </xf>
    <xf numFmtId="177" fontId="0" fillId="0" borderId="0" xfId="0" applyNumberFormat="1" applyAlignment="1" applyProtection="1">
      <alignment vertical="top"/>
    </xf>
    <xf numFmtId="38" fontId="3" fillId="2" borderId="4" xfId="3" applyFont="1" applyFill="1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right" vertical="center"/>
    </xf>
    <xf numFmtId="0" fontId="19" fillId="0" borderId="0" xfId="0" applyFont="1" applyFill="1" applyAlignment="1" applyProtection="1">
      <alignment vertical="top"/>
    </xf>
    <xf numFmtId="178" fontId="3" fillId="2" borderId="16" xfId="0" applyNumberFormat="1" applyFont="1" applyFill="1" applyBorder="1" applyAlignment="1" applyProtection="1">
      <alignment horizontal="right" vertical="top"/>
    </xf>
    <xf numFmtId="179" fontId="3" fillId="2" borderId="17" xfId="3" applyNumberFormat="1" applyFont="1" applyFill="1" applyBorder="1" applyAlignment="1" applyProtection="1">
      <alignment horizontal="right" vertical="center"/>
    </xf>
    <xf numFmtId="179" fontId="3" fillId="2" borderId="18" xfId="3" applyNumberFormat="1" applyFont="1" applyFill="1" applyBorder="1" applyAlignment="1" applyProtection="1">
      <alignment horizontal="right" vertical="center"/>
    </xf>
    <xf numFmtId="179" fontId="3" fillId="2" borderId="19" xfId="3" applyNumberFormat="1" applyFont="1" applyFill="1" applyBorder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178" fontId="3" fillId="3" borderId="16" xfId="0" applyNumberFormat="1" applyFont="1" applyFill="1" applyBorder="1" applyAlignment="1" applyProtection="1">
      <alignment horizontal="right" vertical="top"/>
    </xf>
    <xf numFmtId="179" fontId="3" fillId="3" borderId="17" xfId="3" applyNumberFormat="1" applyFont="1" applyFill="1" applyBorder="1" applyAlignment="1" applyProtection="1">
      <alignment horizontal="right" vertical="center"/>
    </xf>
    <xf numFmtId="179" fontId="3" fillId="3" borderId="18" xfId="3" applyNumberFormat="1" applyFont="1" applyFill="1" applyBorder="1" applyAlignment="1" applyProtection="1">
      <alignment horizontal="right" vertical="center"/>
    </xf>
    <xf numFmtId="179" fontId="3" fillId="3" borderId="19" xfId="3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top"/>
    </xf>
    <xf numFmtId="0" fontId="21" fillId="0" borderId="0" xfId="0" applyFont="1" applyAlignment="1" applyProtection="1">
      <alignment vertical="top"/>
    </xf>
    <xf numFmtId="38" fontId="12" fillId="0" borderId="1" xfId="3" applyFont="1" applyFill="1" applyBorder="1" applyAlignment="1" applyProtection="1">
      <alignment horizontal="right" vertical="center"/>
    </xf>
    <xf numFmtId="176" fontId="12" fillId="0" borderId="1" xfId="3" applyNumberFormat="1" applyFont="1" applyFill="1" applyBorder="1" applyAlignment="1" applyProtection="1">
      <alignment horizontal="right" vertical="center"/>
    </xf>
    <xf numFmtId="38" fontId="13" fillId="0" borderId="5" xfId="3" applyFont="1" applyFill="1" applyBorder="1" applyAlignment="1" applyProtection="1">
      <alignment horizontal="right" vertical="center"/>
    </xf>
    <xf numFmtId="177" fontId="13" fillId="0" borderId="5" xfId="0" applyNumberFormat="1" applyFont="1" applyFill="1" applyBorder="1" applyAlignment="1">
      <alignment vertical="center"/>
    </xf>
    <xf numFmtId="38" fontId="13" fillId="0" borderId="6" xfId="3" applyFont="1" applyFill="1" applyBorder="1" applyAlignment="1" applyProtection="1">
      <alignment horizontal="right" vertical="center"/>
    </xf>
    <xf numFmtId="177" fontId="13" fillId="0" borderId="6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38" fontId="3" fillId="0" borderId="10" xfId="3" applyFont="1" applyFill="1" applyBorder="1" applyAlignment="1" applyProtection="1">
      <alignment horizontal="right" vertical="center"/>
    </xf>
    <xf numFmtId="177" fontId="3" fillId="0" borderId="6" xfId="0" applyNumberFormat="1" applyFont="1" applyFill="1" applyBorder="1" applyAlignment="1">
      <alignment horizontal="right" vertical="center"/>
    </xf>
    <xf numFmtId="38" fontId="3" fillId="0" borderId="1" xfId="3" applyFont="1" applyFill="1" applyBorder="1" applyAlignment="1" applyProtection="1">
      <alignment horizontal="right" vertical="center"/>
    </xf>
    <xf numFmtId="38" fontId="3" fillId="0" borderId="5" xfId="3" applyFont="1" applyFill="1" applyBorder="1" applyAlignment="1">
      <alignment vertical="center"/>
    </xf>
    <xf numFmtId="38" fontId="4" fillId="0" borderId="6" xfId="3" applyFont="1" applyFill="1" applyBorder="1" applyAlignment="1">
      <alignment vertical="center"/>
    </xf>
    <xf numFmtId="38" fontId="4" fillId="0" borderId="14" xfId="3" applyFont="1" applyFill="1" applyBorder="1" applyAlignment="1">
      <alignment vertical="center"/>
    </xf>
    <xf numFmtId="0" fontId="0" fillId="0" borderId="0" xfId="0" applyFont="1" applyFill="1" applyProtection="1">
      <alignment vertical="top" textRotation="255"/>
    </xf>
    <xf numFmtId="177" fontId="3" fillId="0" borderId="6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38" fontId="3" fillId="0" borderId="0" xfId="3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Protection="1">
      <alignment vertical="top" textRotation="255"/>
    </xf>
    <xf numFmtId="0" fontId="3" fillId="0" borderId="6" xfId="0" applyFont="1" applyFill="1" applyBorder="1" applyAlignment="1">
      <alignment horizontal="center" vertical="center"/>
    </xf>
    <xf numFmtId="38" fontId="3" fillId="0" borderId="10" xfId="3" applyFont="1" applyFill="1" applyBorder="1" applyAlignment="1">
      <alignment horizontal="right" vertical="center"/>
    </xf>
    <xf numFmtId="180" fontId="3" fillId="0" borderId="6" xfId="0" applyNumberFormat="1" applyFont="1" applyFill="1" applyBorder="1" applyAlignment="1">
      <alignment horizontal="right" vertical="center"/>
    </xf>
    <xf numFmtId="177" fontId="3" fillId="0" borderId="6" xfId="0" applyNumberFormat="1" applyFont="1" applyFill="1" applyBorder="1" applyAlignment="1">
      <alignment horizontal="center" vertical="center"/>
    </xf>
    <xf numFmtId="38" fontId="4" fillId="0" borderId="10" xfId="3" applyFont="1" applyFill="1" applyBorder="1" applyAlignment="1" applyProtection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38" fontId="3" fillId="0" borderId="6" xfId="3" applyFont="1" applyFill="1" applyBorder="1" applyAlignment="1" applyProtection="1">
      <alignment horizontal="right" vertical="center"/>
    </xf>
    <xf numFmtId="38" fontId="3" fillId="0" borderId="6" xfId="3" applyFont="1" applyFill="1" applyBorder="1" applyAlignment="1" applyProtection="1">
      <alignment vertical="center"/>
    </xf>
    <xf numFmtId="40" fontId="3" fillId="0" borderId="6" xfId="3" applyNumberFormat="1" applyFont="1" applyFill="1" applyBorder="1" applyAlignment="1" applyProtection="1">
      <alignment vertical="center"/>
    </xf>
    <xf numFmtId="176" fontId="3" fillId="0" borderId="6" xfId="3" applyNumberFormat="1" applyFont="1" applyFill="1" applyBorder="1" applyAlignment="1" applyProtection="1">
      <alignment horizontal="right" vertical="center" wrapText="1"/>
    </xf>
    <xf numFmtId="176" fontId="3" fillId="0" borderId="6" xfId="3" applyNumberFormat="1" applyFont="1" applyFill="1" applyBorder="1" applyAlignment="1" applyProtection="1">
      <alignment horizontal="right" vertical="center"/>
    </xf>
    <xf numFmtId="38" fontId="3" fillId="0" borderId="5" xfId="3" applyFont="1" applyFill="1" applyBorder="1" applyAlignment="1" applyProtection="1">
      <alignment horizontal="right" vertical="center"/>
    </xf>
    <xf numFmtId="38" fontId="3" fillId="0" borderId="5" xfId="3" applyFont="1" applyFill="1" applyBorder="1" applyAlignment="1" applyProtection="1">
      <alignment vertical="center"/>
    </xf>
    <xf numFmtId="38" fontId="3" fillId="0" borderId="5" xfId="3" applyNumberFormat="1" applyFont="1" applyFill="1" applyBorder="1" applyAlignment="1" applyProtection="1">
      <alignment vertical="center"/>
    </xf>
    <xf numFmtId="38" fontId="3" fillId="0" borderId="6" xfId="3" applyNumberFormat="1" applyFont="1" applyFill="1" applyBorder="1" applyAlignment="1" applyProtection="1">
      <alignment vertical="center"/>
    </xf>
    <xf numFmtId="38" fontId="4" fillId="0" borderId="2" xfId="3" applyFont="1" applyFill="1" applyBorder="1" applyAlignment="1" applyProtection="1">
      <alignment vertical="center"/>
    </xf>
    <xf numFmtId="38" fontId="3" fillId="0" borderId="2" xfId="3" applyFont="1" applyFill="1" applyBorder="1" applyAlignment="1" applyProtection="1">
      <alignment vertical="center"/>
    </xf>
    <xf numFmtId="0" fontId="8" fillId="0" borderId="0" xfId="0" applyFont="1" applyFill="1" applyBorder="1" applyProtection="1">
      <alignment vertical="top" textRotation="255"/>
    </xf>
    <xf numFmtId="38" fontId="4" fillId="0" borderId="0" xfId="3" applyFont="1" applyFill="1" applyBorder="1" applyAlignment="1" applyProtection="1">
      <alignment vertical="center"/>
    </xf>
    <xf numFmtId="38" fontId="3" fillId="0" borderId="0" xfId="3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4" borderId="0" xfId="0" applyFont="1" applyFill="1" applyAlignment="1" applyProtection="1">
      <alignment horizontal="center" vertical="top"/>
    </xf>
    <xf numFmtId="0" fontId="3" fillId="0" borderId="5" xfId="0" applyFont="1" applyFill="1" applyBorder="1" applyAlignment="1">
      <alignment horizontal="distributed" vertical="center" textRotation="255"/>
    </xf>
    <xf numFmtId="0" fontId="3" fillId="0" borderId="6" xfId="0" applyFont="1" applyFill="1" applyBorder="1" applyAlignment="1">
      <alignment horizontal="distributed" vertical="center" textRotation="255"/>
    </xf>
    <xf numFmtId="0" fontId="3" fillId="0" borderId="1" xfId="0" applyFont="1" applyFill="1" applyBorder="1" applyAlignment="1">
      <alignment horizontal="distributed" vertical="center" textRotation="255"/>
    </xf>
    <xf numFmtId="38" fontId="3" fillId="0" borderId="10" xfId="3" applyFont="1" applyFill="1" applyBorder="1" applyAlignment="1">
      <alignment horizontal="center" vertical="distributed" wrapText="1"/>
    </xf>
    <xf numFmtId="38" fontId="3" fillId="0" borderId="15" xfId="3" applyFont="1" applyFill="1" applyBorder="1" applyAlignment="1">
      <alignment horizontal="center" vertical="distributed" wrapText="1"/>
    </xf>
    <xf numFmtId="38" fontId="3" fillId="0" borderId="9" xfId="3" applyFont="1" applyFill="1" applyBorder="1" applyAlignment="1">
      <alignment horizontal="center" vertical="distributed" wrapText="1"/>
    </xf>
    <xf numFmtId="38" fontId="3" fillId="0" borderId="8" xfId="3" applyFont="1" applyFill="1" applyBorder="1" applyAlignment="1">
      <alignment horizontal="center" vertical="distributed" wrapText="1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38" fontId="4" fillId="0" borderId="9" xfId="3" applyFont="1" applyFill="1" applyBorder="1" applyAlignment="1">
      <alignment horizontal="center" vertical="center" wrapText="1"/>
    </xf>
    <xf numFmtId="38" fontId="4" fillId="0" borderId="8" xfId="3" applyFont="1" applyFill="1" applyBorder="1" applyAlignment="1">
      <alignment horizontal="center" vertical="center" wrapText="1"/>
    </xf>
    <xf numFmtId="38" fontId="3" fillId="0" borderId="1" xfId="3" applyFont="1" applyFill="1" applyBorder="1" applyAlignment="1">
      <alignment horizontal="center" vertical="center" wrapText="1"/>
    </xf>
    <xf numFmtId="38" fontId="3" fillId="0" borderId="5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 applyProtection="1">
      <alignment horizontal="center" vertical="center" wrapText="1"/>
    </xf>
    <xf numFmtId="38" fontId="3" fillId="0" borderId="9" xfId="3" applyFont="1" applyFill="1" applyBorder="1" applyAlignment="1">
      <alignment horizontal="center" vertical="distributed"/>
    </xf>
    <xf numFmtId="38" fontId="3" fillId="0" borderId="8" xfId="3" applyFont="1" applyFill="1" applyBorder="1" applyAlignment="1">
      <alignment horizontal="center" vertical="distributed"/>
    </xf>
    <xf numFmtId="0" fontId="3" fillId="0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distributed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 applyProtection="1">
      <alignment horizontal="distributed" vertical="center"/>
    </xf>
    <xf numFmtId="0" fontId="0" fillId="0" borderId="13" xfId="0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wrapText="1"/>
    </xf>
    <xf numFmtId="0" fontId="5" fillId="0" borderId="7" xfId="0" applyFont="1" applyFill="1" applyBorder="1" applyAlignment="1">
      <alignment textRotation="255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top"/>
    </xf>
    <xf numFmtId="0" fontId="3" fillId="0" borderId="13" xfId="0" applyFont="1" applyFill="1" applyBorder="1" applyAlignment="1" applyProtection="1">
      <alignment horizontal="center" vertical="top"/>
    </xf>
  </cellXfs>
  <cellStyles count="6">
    <cellStyle name="すがた資料" xfId="1" xr:uid="{00000000-0005-0000-0000-000000000000}"/>
    <cellStyle name="すがた本文" xfId="2" xr:uid="{00000000-0005-0000-0000-000001000000}"/>
    <cellStyle name="ハイパーリンク" xfId="5" builtinId="8" customBuiltin="1"/>
    <cellStyle name="桁区切り" xfId="3" builtinId="6"/>
    <cellStyle name="資料" xfId="4" xr:uid="{00000000-0005-0000-0000-000004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3482280431433"/>
          <c:y val="5.0686430304612048E-2"/>
          <c:w val="0.83513097072419162"/>
          <c:h val="0.903908007098905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一般会計歳入決算額グラフ!$N$11</c:f>
              <c:strCache>
                <c:ptCount val="1"/>
                <c:pt idx="0">
                  <c:v>町税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一般会計歳入決算額グラフ!$O$11:$Q$11</c:f>
              <c:numCache>
                <c:formatCode>#,##0_);[Red]\(#,##0\)</c:formatCode>
                <c:ptCount val="3"/>
                <c:pt idx="0">
                  <c:v>93.697909060000001</c:v>
                </c:pt>
                <c:pt idx="1">
                  <c:v>89.976855150000006</c:v>
                </c:pt>
                <c:pt idx="2">
                  <c:v>91.945137959999983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F-4F64-9681-A0DC623CD6B9}"/>
            </c:ext>
          </c:extLst>
        </c:ser>
        <c:ser>
          <c:idx val="4"/>
          <c:order val="1"/>
          <c:tx>
            <c:strRef>
              <c:f>一般会計歳入決算額グラフ!$N$15</c:f>
              <c:strCache>
                <c:ptCount val="1"/>
                <c:pt idx="0">
                  <c:v>国庫支出金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一般会計歳入決算額グラフ!$O$15:$Q$15</c:f>
              <c:numCache>
                <c:formatCode>#,##0_);[Red]\(#,##0\)</c:formatCode>
                <c:ptCount val="3"/>
                <c:pt idx="0">
                  <c:v>24.319980420000004</c:v>
                </c:pt>
                <c:pt idx="1">
                  <c:v>23.354153549999999</c:v>
                </c:pt>
                <c:pt idx="2">
                  <c:v>30.64837932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F-4F64-9681-A0DC623CD6B9}"/>
            </c:ext>
          </c:extLst>
        </c:ser>
        <c:ser>
          <c:idx val="5"/>
          <c:order val="2"/>
          <c:tx>
            <c:strRef>
              <c:f>一般会計歳入決算額グラフ!$N$14</c:f>
              <c:strCache>
                <c:ptCount val="1"/>
                <c:pt idx="0">
                  <c:v>県支出金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一般会計歳入決算額グラフ!$O$14:$Q$14</c:f>
              <c:numCache>
                <c:formatCode>#,##0_);[Red]\(#,##0\)</c:formatCode>
                <c:ptCount val="3"/>
                <c:pt idx="0">
                  <c:v>12.254253700000001</c:v>
                </c:pt>
                <c:pt idx="1">
                  <c:v>11.767596750000001</c:v>
                </c:pt>
                <c:pt idx="2">
                  <c:v>13.752477900000001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F-4F64-9681-A0DC623CD6B9}"/>
            </c:ext>
          </c:extLst>
        </c:ser>
        <c:ser>
          <c:idx val="3"/>
          <c:order val="3"/>
          <c:tx>
            <c:strRef>
              <c:f>一般会計歳入決算額グラフ!$N$16</c:f>
              <c:strCache>
                <c:ptCount val="1"/>
                <c:pt idx="0">
                  <c:v>地方消費税交付金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一般会計歳入決算額グラフ!$O$16:$Q$16</c:f>
              <c:numCache>
                <c:formatCode>#,##0_);[Red]\(#,##0\)</c:formatCode>
                <c:ptCount val="3"/>
                <c:pt idx="0">
                  <c:v>12.254253700000001</c:v>
                </c:pt>
                <c:pt idx="1">
                  <c:v>11.767596750000001</c:v>
                </c:pt>
                <c:pt idx="2">
                  <c:v>12.377230109999999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F-4F64-9681-A0DC623CD6B9}"/>
            </c:ext>
          </c:extLst>
        </c:ser>
        <c:ser>
          <c:idx val="2"/>
          <c:order val="4"/>
          <c:tx>
            <c:strRef>
              <c:f>一般会計歳入決算額グラフ!$N$13</c:f>
              <c:strCache>
                <c:ptCount val="1"/>
                <c:pt idx="0">
                  <c:v>町債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一般会計歳入決算額グラフ!$O$13:$Q$13</c:f>
              <c:numCache>
                <c:formatCode>#,##0_);[Red]\(#,##0\)</c:formatCode>
                <c:ptCount val="3"/>
                <c:pt idx="0">
                  <c:v>2.8279046999999999</c:v>
                </c:pt>
                <c:pt idx="1">
                  <c:v>2.7155992499999999</c:v>
                </c:pt>
                <c:pt idx="2">
                  <c:v>2.7504955799999995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6F-4F64-9681-A0DC623CD6B9}"/>
            </c:ext>
          </c:extLst>
        </c:ser>
        <c:ser>
          <c:idx val="1"/>
          <c:order val="5"/>
          <c:tx>
            <c:strRef>
              <c:f>一般会計歳入決算額グラフ!$N$12</c:f>
              <c:strCache>
                <c:ptCount val="1"/>
                <c:pt idx="0">
                  <c:v>地方交付税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一般会計歳入決算額グラフ!$O$12:$Q$12</c:f>
              <c:numCache>
                <c:formatCode>#,##0_);[Red]\(#,##0\)</c:formatCode>
                <c:ptCount val="3"/>
                <c:pt idx="0">
                  <c:v>12.631307660000001</c:v>
                </c:pt>
                <c:pt idx="1">
                  <c:v>12.12967665</c:v>
                </c:pt>
                <c:pt idx="2">
                  <c:v>13.359549960000001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6F-4F64-9681-A0DC623CD6B9}"/>
            </c:ext>
          </c:extLst>
        </c:ser>
        <c:ser>
          <c:idx val="6"/>
          <c:order val="6"/>
          <c:tx>
            <c:strRef>
              <c:f>一般会計歳入決算額グラフ!$N$17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一般会計歳入決算額グラフ!$O$17:$Q$17</c:f>
              <c:numCache>
                <c:formatCode>#,##0_);[Red]\(#,##0\)</c:formatCode>
                <c:ptCount val="3"/>
                <c:pt idx="0">
                  <c:v>30.541370759999996</c:v>
                </c:pt>
                <c:pt idx="1">
                  <c:v>29.3284719</c:v>
                </c:pt>
                <c:pt idx="2">
                  <c:v>31.630699170000003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6F-4F64-9681-A0DC623C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0461008"/>
        <c:axId val="390453560"/>
      </c:barChart>
      <c:catAx>
        <c:axId val="39046100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04535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0453560"/>
        <c:scaling>
          <c:orientation val="minMax"/>
          <c:max val="220"/>
        </c:scaling>
        <c:delete val="0"/>
        <c:axPos val="t"/>
        <c:numFmt formatCode="#,##0_);[Red]\(#,##0\)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046100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175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06538734486877E-2"/>
          <c:y val="3.2786976695753069E-2"/>
          <c:w val="0.96754396424598543"/>
          <c:h val="0.957377560075964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一般会計歳入決算額グラフ!$H$4</c:f>
              <c:strCache>
                <c:ptCount val="1"/>
                <c:pt idx="0">
                  <c:v>町税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2272285408768367E-2"/>
                  <c:y val="-6.4925772045902226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0331012479865969E-2"/>
                      <c:h val="6.915890482584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D24-4832-B3A5-BE3F1F618B2E}"/>
                </c:ext>
              </c:extLst>
            </c:dLbl>
            <c:dLbl>
              <c:idx val="1"/>
              <c:layout>
                <c:manualLayout>
                  <c:x val="-2.2708469606988951E-2"/>
                  <c:y val="-2.036150290218254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24-4832-B3A5-BE3F1F618B2E}"/>
                </c:ext>
              </c:extLst>
            </c:dLbl>
            <c:dLbl>
              <c:idx val="2"/>
              <c:layout>
                <c:manualLayout>
                  <c:x val="-1.7783934415605458E-2"/>
                  <c:y val="1.1454951054420046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24-4832-B3A5-BE3F1F618B2E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rIns="0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一般会計歳入決算額グラフ!$I$4:$K$4</c:f>
              <c:numCache>
                <c:formatCode>0.0"%"</c:formatCode>
                <c:ptCount val="3"/>
                <c:pt idx="0">
                  <c:v>45.6</c:v>
                </c:pt>
                <c:pt idx="1">
                  <c:v>49.7</c:v>
                </c:pt>
                <c:pt idx="2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24-4832-B3A5-BE3F1F618B2E}"/>
            </c:ext>
          </c:extLst>
        </c:ser>
        <c:ser>
          <c:idx val="4"/>
          <c:order val="1"/>
          <c:tx>
            <c:strRef>
              <c:f>一般会計歳入決算額グラフ!$H$8</c:f>
              <c:strCache>
                <c:ptCount val="1"/>
                <c:pt idx="0">
                  <c:v>国庫支出金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78610692052884E-2"/>
                  <c:y val="-4.5060491072366569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24-4832-B3A5-BE3F1F618B2E}"/>
                </c:ext>
              </c:extLst>
            </c:dLbl>
            <c:dLbl>
              <c:idx val="1"/>
              <c:layout>
                <c:manualLayout>
                  <c:x val="-8.6279745906235009E-2"/>
                  <c:y val="1.8489803293706322E-5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16-40BC-9EA6-D8337C1E5462}"/>
                </c:ext>
              </c:extLst>
            </c:dLbl>
            <c:dLbl>
              <c:idx val="2"/>
              <c:layout>
                <c:manualLayout>
                  <c:x val="-4.4513463594828426E-2"/>
                  <c:y val="6.521580305869498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24-4832-B3A5-BE3F1F618B2E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rIns="0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一般会計歳入決算額グラフ!$I$8:$K$8</c:f>
              <c:numCache>
                <c:formatCode>0.0"%"</c:formatCode>
                <c:ptCount val="3"/>
                <c:pt idx="0">
                  <c:v>14.6</c:v>
                </c:pt>
                <c:pt idx="1">
                  <c:v>12.9</c:v>
                </c:pt>
                <c:pt idx="2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24-4832-B3A5-BE3F1F618B2E}"/>
            </c:ext>
          </c:extLst>
        </c:ser>
        <c:ser>
          <c:idx val="6"/>
          <c:order val="2"/>
          <c:tx>
            <c:strRef>
              <c:f>一般会計歳入決算額グラフ!$H$7</c:f>
              <c:strCache>
                <c:ptCount val="1"/>
                <c:pt idx="0">
                  <c:v>県支出金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-7.3952561485369966E-2"/>
                  <c:y val="-0.1039799421446408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24-4832-B3A5-BE3F1F618B2E}"/>
                </c:ext>
              </c:extLst>
            </c:dLbl>
            <c:dLbl>
              <c:idx val="1"/>
              <c:layout>
                <c:manualLayout>
                  <c:x val="-0.13622916467373178"/>
                  <c:y val="-9.734520859775021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9F-4A52-BD39-3B1AA6CB5F45}"/>
                </c:ext>
              </c:extLst>
            </c:dLbl>
            <c:dLbl>
              <c:idx val="2"/>
              <c:layout>
                <c:manualLayout>
                  <c:x val="-7.8653970648586563E-2"/>
                  <c:y val="-9.226769032941264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80-44CA-B884-71FA1C33A7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 wrap="none" lIns="0" tIns="46800" rIns="0" bIns="4680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val>
            <c:numRef>
              <c:f>一般会計歳入決算額グラフ!$I$7:$K$7</c:f>
              <c:numCache>
                <c:formatCode>0.0"%"</c:formatCode>
                <c:ptCount val="3"/>
                <c:pt idx="0">
                  <c:v>6.8</c:v>
                </c:pt>
                <c:pt idx="1">
                  <c:v>6.5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24-4832-B3A5-BE3F1F618B2E}"/>
            </c:ext>
          </c:extLst>
        </c:ser>
        <c:ser>
          <c:idx val="3"/>
          <c:order val="3"/>
          <c:tx>
            <c:strRef>
              <c:f>一般会計歳入決算額グラフ!$H$9</c:f>
              <c:strCache>
                <c:ptCount val="1"/>
                <c:pt idx="0">
                  <c:v>地方消費税交付金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3583059478535532E-2"/>
                  <c:y val="8.8698912549386957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24-4832-B3A5-BE3F1F618B2E}"/>
                </c:ext>
              </c:extLst>
            </c:dLbl>
            <c:dLbl>
              <c:idx val="1"/>
              <c:layout>
                <c:manualLayout>
                  <c:x val="-0.11778103954970305"/>
                  <c:y val="8.4506008615540085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24-4832-B3A5-BE3F1F618B2E}"/>
                </c:ext>
              </c:extLst>
            </c:dLbl>
            <c:dLbl>
              <c:idx val="2"/>
              <c:layout>
                <c:manualLayout>
                  <c:x val="-9.0989454183934754E-2"/>
                  <c:y val="0.10119154175543874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24-4832-B3A5-BE3F1F618B2E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rIns="0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一般会計歳入決算額グラフ!$I$9:$K$9</c:f>
              <c:numCache>
                <c:formatCode>0.0"%"</c:formatCode>
                <c:ptCount val="3"/>
                <c:pt idx="0">
                  <c:v>6.2</c:v>
                </c:pt>
                <c:pt idx="1">
                  <c:v>6.5</c:v>
                </c:pt>
                <c:pt idx="2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D24-4832-B3A5-BE3F1F618B2E}"/>
            </c:ext>
          </c:extLst>
        </c:ser>
        <c:ser>
          <c:idx val="2"/>
          <c:order val="4"/>
          <c:tx>
            <c:strRef>
              <c:f>一般会計歳入決算額グラフ!$H$6</c:f>
              <c:strCache>
                <c:ptCount val="1"/>
                <c:pt idx="0">
                  <c:v>町債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6322845268035865E-2"/>
                  <c:y val="-0.10512111884561345"/>
                </c:manualLayout>
              </c:layout>
              <c:spPr>
                <a:noFill/>
                <a:ln w="25400">
                  <a:noFill/>
                </a:ln>
              </c:spPr>
              <c:txPr>
                <a:bodyPr vertOverflow="clip" horzOverflow="clip" wrap="none" lIns="0" tIns="46800" rIns="0" bIns="46800">
                  <a:spAutoFit/>
                </a:bodyPr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B9F-4A52-BD39-3B1AA6CB5F45}"/>
                </c:ext>
              </c:extLst>
            </c:dLbl>
            <c:dLbl>
              <c:idx val="1"/>
              <c:layout>
                <c:manualLayout>
                  <c:x val="-9.2018729140338942E-2"/>
                  <c:y val="-9.6948661773267802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9F-4A52-BD39-3B1AA6CB5F45}"/>
                </c:ext>
              </c:extLst>
            </c:dLbl>
            <c:dLbl>
              <c:idx val="2"/>
              <c:layout>
                <c:manualLayout>
                  <c:x val="-4.3327365366719349E-2"/>
                  <c:y val="-8.8708403195374194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D24-4832-B3A5-BE3F1F618B2E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tIns="46800" rIns="0" bIns="46800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一般会計歳入決算額グラフ!$I$6:$K$6</c:f>
              <c:numCache>
                <c:formatCode>0.0"%"</c:formatCode>
                <c:ptCount val="3"/>
                <c:pt idx="0">
                  <c:v>1.3</c:v>
                </c:pt>
                <c:pt idx="1">
                  <c:v>1.5</c:v>
                </c:pt>
                <c:pt idx="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D24-4832-B3A5-BE3F1F618B2E}"/>
            </c:ext>
          </c:extLst>
        </c:ser>
        <c:ser>
          <c:idx val="1"/>
          <c:order val="5"/>
          <c:tx>
            <c:strRef>
              <c:f>一般会計歳入決算額グラフ!$H$5</c:f>
              <c:strCache>
                <c:ptCount val="1"/>
                <c:pt idx="0">
                  <c:v>地方交付税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724994052751772E-2"/>
                  <c:y val="8.8594544554810972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D24-4832-B3A5-BE3F1F618B2E}"/>
                </c:ext>
              </c:extLst>
            </c:dLbl>
            <c:dLbl>
              <c:idx val="1"/>
              <c:layout>
                <c:manualLayout>
                  <c:x val="2.0911830465636164E-2"/>
                  <c:y val="8.661565043853596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D24-4832-B3A5-BE3F1F618B2E}"/>
                </c:ext>
              </c:extLst>
            </c:dLbl>
            <c:dLbl>
              <c:idx val="2"/>
              <c:layout>
                <c:manualLayout>
                  <c:x val="4.5293326281595457E-2"/>
                  <c:y val="9.7238295744403777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D24-4832-B3A5-BE3F1F618B2E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rIns="0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一般会計歳入決算額グラフ!$I$5:$K$5</c:f>
              <c:numCache>
                <c:formatCode>0.0"%"</c:formatCode>
                <c:ptCount val="3"/>
                <c:pt idx="0">
                  <c:v>6.6</c:v>
                </c:pt>
                <c:pt idx="1">
                  <c:v>6.7</c:v>
                </c:pt>
                <c:pt idx="2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D24-4832-B3A5-BE3F1F618B2E}"/>
            </c:ext>
          </c:extLst>
        </c:ser>
        <c:ser>
          <c:idx val="5"/>
          <c:order val="6"/>
          <c:tx>
            <c:strRef>
              <c:f>一般会計歳入決算額グラフ!$H$10</c:f>
              <c:strCache>
                <c:ptCount val="1"/>
                <c:pt idx="0">
                  <c:v>その他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8063900593617596E-2"/>
                  <c:y val="-4.7697389155730123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7.8013059002076085E-2"/>
                      <c:h val="6.39751604766840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4D24-4832-B3A5-BE3F1F618B2E}"/>
                </c:ext>
              </c:extLst>
            </c:dLbl>
            <c:dLbl>
              <c:idx val="1"/>
              <c:layout>
                <c:manualLayout>
                  <c:x val="-0.10240011964833801"/>
                  <c:y val="-2.6188285028722227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D24-4832-B3A5-BE3F1F618B2E}"/>
                </c:ext>
              </c:extLst>
            </c:dLbl>
            <c:dLbl>
              <c:idx val="2"/>
              <c:layout>
                <c:manualLayout>
                  <c:x val="-5.1669513372291379E-2"/>
                  <c:y val="3.9580785732595426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D24-4832-B3A5-BE3F1F618B2E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rIns="0"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一般会計歳入決算額グラフ!$I$3:$K$3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一般会計歳入決算額グラフ!$I$10:$K$10</c:f>
              <c:numCache>
                <c:formatCode>0.0"%"</c:formatCode>
                <c:ptCount val="3"/>
                <c:pt idx="0">
                  <c:v>18.899999999999999</c:v>
                </c:pt>
                <c:pt idx="1">
                  <c:v>16.2</c:v>
                </c:pt>
                <c:pt idx="2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D24-4832-B3A5-BE3F1F618B2E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eparator>
</c:separator>
        </c:dLbls>
        <c:gapWidth val="150"/>
        <c:overlap val="100"/>
        <c:axId val="390454344"/>
        <c:axId val="392664616"/>
      </c:barChart>
      <c:catAx>
        <c:axId val="3904543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92664616"/>
        <c:crosses val="autoZero"/>
        <c:auto val="1"/>
        <c:lblAlgn val="ctr"/>
        <c:lblOffset val="100"/>
        <c:noMultiLvlLbl val="0"/>
      </c:catAx>
      <c:valAx>
        <c:axId val="392664616"/>
        <c:scaling>
          <c:orientation val="minMax"/>
        </c:scaling>
        <c:delete val="1"/>
        <c:axPos val="t"/>
        <c:numFmt formatCode="0.0&quot;%&quot;" sourceLinked="1"/>
        <c:majorTickMark val="out"/>
        <c:minorTickMark val="none"/>
        <c:tickLblPos val="none"/>
        <c:crossAx val="390454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9877704597831"/>
          <c:y val="5.0020862379532446E-2"/>
          <c:w val="0.83282118486488521"/>
          <c:h val="0.89620711763329064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一般会計歳出決算額グラフ!$L$5</c:f>
              <c:strCache>
                <c:ptCount val="1"/>
                <c:pt idx="0">
                  <c:v>民生費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一般会計歳出決算額グラフ!$M$2:$O$2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一般会計歳出決算額グラフ!$M$5:$O$5</c:f>
              <c:numCache>
                <c:formatCode>#,##0_);[Red]\(#,##0\)</c:formatCode>
                <c:ptCount val="3"/>
                <c:pt idx="0">
                  <c:v>71.282780819999999</c:v>
                </c:pt>
                <c:pt idx="1">
                  <c:v>72.445291999999995</c:v>
                </c:pt>
                <c:pt idx="2">
                  <c:v>76.421163289999996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4-4A40-93C9-A26FFBB3E2B9}"/>
            </c:ext>
          </c:extLst>
        </c:ser>
        <c:ser>
          <c:idx val="1"/>
          <c:order val="1"/>
          <c:tx>
            <c:strRef>
              <c:f>一般会計歳出決算額グラフ!$L$4</c:f>
              <c:strCache>
                <c:ptCount val="1"/>
                <c:pt idx="0">
                  <c:v>総務費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一般会計歳出決算額グラフ!$M$2:$O$2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一般会計歳出決算額グラフ!$M$4:$O$4</c:f>
              <c:numCache>
                <c:formatCode>#,##0_);[Red]\(#,##0\)</c:formatCode>
                <c:ptCount val="3"/>
                <c:pt idx="0">
                  <c:v>27.548900800000002</c:v>
                </c:pt>
                <c:pt idx="1">
                  <c:v>26.26141835</c:v>
                </c:pt>
                <c:pt idx="2">
                  <c:v>32.324844130000002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34-4A40-93C9-A26FFBB3E2B9}"/>
            </c:ext>
          </c:extLst>
        </c:ser>
        <c:ser>
          <c:idx val="0"/>
          <c:order val="2"/>
          <c:tx>
            <c:strRef>
              <c:f>一般会計歳出決算額グラフ!$L$6</c:f>
              <c:strCache>
                <c:ptCount val="1"/>
                <c:pt idx="0">
                  <c:v>土木費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一般会計歳出決算額グラフ!$M$2:$O$2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一般会計歳出決算額グラフ!$M$6:$O$6</c:f>
              <c:numCache>
                <c:formatCode>#,##0_);[Red]\(#,##0\)</c:formatCode>
                <c:ptCount val="3"/>
                <c:pt idx="0">
                  <c:v>19.628591820000004</c:v>
                </c:pt>
                <c:pt idx="1">
                  <c:v>25.174738970000003</c:v>
                </c:pt>
                <c:pt idx="2">
                  <c:v>21.113915530000003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34-4A40-93C9-A26FFBB3E2B9}"/>
            </c:ext>
          </c:extLst>
        </c:ser>
        <c:ser>
          <c:idx val="3"/>
          <c:order val="3"/>
          <c:tx>
            <c:strRef>
              <c:f>一般会計歳出決算額グラフ!$L$3</c:f>
              <c:strCache>
                <c:ptCount val="1"/>
                <c:pt idx="0">
                  <c:v>教育費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一般会計歳出決算額グラフ!$M$2:$O$2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一般会計歳出決算額グラフ!$M$3:$O$3</c:f>
              <c:numCache>
                <c:formatCode>#,##0_);[Red]\(#,##0\)</c:formatCode>
                <c:ptCount val="3"/>
                <c:pt idx="0">
                  <c:v>17.218063000000001</c:v>
                </c:pt>
                <c:pt idx="1">
                  <c:v>18.654662690000002</c:v>
                </c:pt>
                <c:pt idx="2">
                  <c:v>20.553369099999998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34-4A40-93C9-A26FFBB3E2B9}"/>
            </c:ext>
          </c:extLst>
        </c:ser>
        <c:ser>
          <c:idx val="5"/>
          <c:order val="4"/>
          <c:tx>
            <c:strRef>
              <c:f>一般会計歳出決算額グラフ!$L$8</c:f>
              <c:strCache>
                <c:ptCount val="1"/>
                <c:pt idx="0">
                  <c:v>公債費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一般会計歳出決算額グラフ!$M$2:$O$2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一般会計歳出決算額グラフ!$M$8:$O$8</c:f>
              <c:numCache>
                <c:formatCode>#,##0_);[Red]\(#,##0\)</c:formatCode>
                <c:ptCount val="3"/>
                <c:pt idx="0">
                  <c:v>7.5759477200000003</c:v>
                </c:pt>
                <c:pt idx="1">
                  <c:v>7.9689821200000006</c:v>
                </c:pt>
                <c:pt idx="2">
                  <c:v>7.4739523999999999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34-4A40-93C9-A26FFBB3E2B9}"/>
            </c:ext>
          </c:extLst>
        </c:ser>
        <c:ser>
          <c:idx val="6"/>
          <c:order val="5"/>
          <c:tx>
            <c:strRef>
              <c:f>一般会計歳出決算額グラフ!$L$9</c:f>
              <c:strCache>
                <c:ptCount val="1"/>
                <c:pt idx="0">
                  <c:v>衛生費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一般会計歳出決算額グラフ!$M$2:$O$2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一般会計歳出決算額グラフ!$M$9:$O$9</c:f>
              <c:numCache>
                <c:formatCode>#,##0_);[Red]\(#,##0\)</c:formatCode>
                <c:ptCount val="3"/>
                <c:pt idx="0">
                  <c:v>15.4962567</c:v>
                </c:pt>
                <c:pt idx="1">
                  <c:v>15.575737779999999</c:v>
                </c:pt>
                <c:pt idx="2">
                  <c:v>14.9479048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34-4A40-93C9-A26FFBB3E2B9}"/>
            </c:ext>
          </c:extLst>
        </c:ser>
        <c:ser>
          <c:idx val="4"/>
          <c:order val="6"/>
          <c:tx>
            <c:strRef>
              <c:f>一般会計歳出決算額グラフ!$L$7</c:f>
              <c:strCache>
                <c:ptCount val="1"/>
                <c:pt idx="0">
                  <c:v>農林水産業費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一般会計歳出決算額グラフ!$M$2:$O$2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一般会計歳出決算額グラフ!$M$7:$O$7</c:f>
              <c:numCache>
                <c:formatCode>#,##0_);[Red]\(#,##0\)</c:formatCode>
                <c:ptCount val="3"/>
                <c:pt idx="0">
                  <c:v>1.8939869300000001</c:v>
                </c:pt>
                <c:pt idx="1">
                  <c:v>1.9922455300000002</c:v>
                </c:pt>
                <c:pt idx="2">
                  <c:v>2.2421857199999997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34-4A40-93C9-A26FFBB3E2B9}"/>
            </c:ext>
          </c:extLst>
        </c:ser>
        <c:ser>
          <c:idx val="7"/>
          <c:order val="7"/>
          <c:tx>
            <c:strRef>
              <c:f>一般会計歳出決算額グラフ!$L$10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一般会計歳出決算額グラフ!$M$2:$O$2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一般会計歳出決算額グラフ!$M$10:$O$10</c:f>
              <c:numCache>
                <c:formatCode>#,##0_);[Red]\(#,##0\)</c:formatCode>
                <c:ptCount val="3"/>
                <c:pt idx="0">
                  <c:v>11.536102210000001</c:v>
                </c:pt>
                <c:pt idx="1">
                  <c:v>13.040152560000001</c:v>
                </c:pt>
                <c:pt idx="2">
                  <c:v>11.77147503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34-4A40-93C9-A26FFBB3E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2662656"/>
        <c:axId val="392663048"/>
      </c:barChart>
      <c:catAx>
        <c:axId val="3926626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26630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2663048"/>
        <c:scaling>
          <c:orientation val="minMax"/>
          <c:max val="210"/>
        </c:scaling>
        <c:delete val="0"/>
        <c:axPos val="t"/>
        <c:numFmt formatCode="#,##0_);[Red]\(#,##0\)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266265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175"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733967933919082E-2"/>
          <c:y val="2.7521180406308968E-2"/>
          <c:w val="0.90869803311623165"/>
          <c:h val="0.97247886847681964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一般会計歳出決算額グラフ!$H$16</c:f>
              <c:strCache>
                <c:ptCount val="1"/>
                <c:pt idx="0">
                  <c:v>民生費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6777289734829999E-3"/>
                  <c:y val="-1.0849168838474648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ED-4C59-B6B3-F89167BAA672}"/>
                </c:ext>
              </c:extLst>
            </c:dLbl>
            <c:dLbl>
              <c:idx val="1"/>
              <c:layout>
                <c:manualLayout>
                  <c:x val="1.1658493839800494E-2"/>
                  <c:y val="3.2305123949622231E-3"/>
                </c:manualLayout>
              </c:layout>
              <c:spPr>
                <a:noFill/>
                <a:ln w="25400">
                  <a:noFill/>
                </a:ln>
              </c:spPr>
              <c:txPr>
                <a:bodyPr vertOverflow="clip" horzOverflow="clip" wrap="none" lIns="0" tIns="46800" rIns="0" bIns="46800">
                  <a:noAutofit/>
                </a:bodyPr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187451849561462"/>
                      <c:h val="8.36353121430251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DED-4C59-B6B3-F89167BAA672}"/>
                </c:ext>
              </c:extLst>
            </c:dLbl>
            <c:dLbl>
              <c:idx val="2"/>
              <c:layout>
                <c:manualLayout>
                  <c:x val="1.1551233365769244E-2"/>
                  <c:y val="8.760713815588482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ED-4C59-B6B3-F89167BAA672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tIns="46800" rIns="0" bIns="46800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一般会計歳出決算額グラフ!$I$13:$K$13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一般会計歳出決算額グラフ!$I$16:$K$16</c:f>
              <c:numCache>
                <c:formatCode>0.0"%"</c:formatCode>
                <c:ptCount val="3"/>
                <c:pt idx="0">
                  <c:v>41.4</c:v>
                </c:pt>
                <c:pt idx="1">
                  <c:v>40</c:v>
                </c:pt>
                <c:pt idx="2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D-4C59-B6B3-F89167BAA672}"/>
            </c:ext>
          </c:extLst>
        </c:ser>
        <c:ser>
          <c:idx val="1"/>
          <c:order val="1"/>
          <c:tx>
            <c:strRef>
              <c:f>一般会計歳出決算額グラフ!$H$15</c:f>
              <c:strCache>
                <c:ptCount val="1"/>
                <c:pt idx="0">
                  <c:v>総務費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7.8948855627283716E-3"/>
                  <c:y val="-1.0427036106801927E-2"/>
                </c:manualLayout>
              </c:layout>
              <c:spPr>
                <a:noFill/>
                <a:ln w="25400">
                  <a:noFill/>
                </a:ln>
              </c:spPr>
              <c:txPr>
                <a:bodyPr vertOverflow="clip" horzOverflow="clip" wrap="none" lIns="0" tIns="46800" rIns="0" bIns="46800">
                  <a:noAutofit/>
                </a:bodyPr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3283804693376705"/>
                      <c:h val="8.19682272001587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DED-4C59-B6B3-F89167BAA672}"/>
                </c:ext>
              </c:extLst>
            </c:dLbl>
            <c:dLbl>
              <c:idx val="1"/>
              <c:layout>
                <c:manualLayout>
                  <c:x val="1.2510344630470962E-2"/>
                  <c:y val="-3.4175424683278576E-4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ED-4C59-B6B3-F89167BAA672}"/>
                </c:ext>
              </c:extLst>
            </c:dLbl>
            <c:dLbl>
              <c:idx val="2"/>
              <c:layout>
                <c:manualLayout>
                  <c:x val="1.7492053402288432E-2"/>
                  <c:y val="8.7621935149210083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ED-4C59-B6B3-F89167BAA672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tIns="46800" rIns="0" bIns="46800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一般会計歳出決算額グラフ!$I$13:$K$13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一般会計歳出決算額グラフ!$I$15:$K$15</c:f>
              <c:numCache>
                <c:formatCode>0.0"%"</c:formatCode>
                <c:ptCount val="3"/>
                <c:pt idx="0">
                  <c:v>16</c:v>
                </c:pt>
                <c:pt idx="1">
                  <c:v>14.5</c:v>
                </c:pt>
                <c:pt idx="2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ED-4C59-B6B3-F89167BAA672}"/>
            </c:ext>
          </c:extLst>
        </c:ser>
        <c:ser>
          <c:idx val="0"/>
          <c:order val="2"/>
          <c:tx>
            <c:strRef>
              <c:f>一般会計歳出決算額グラフ!$H$17</c:f>
              <c:strCache>
                <c:ptCount val="1"/>
                <c:pt idx="0">
                  <c:v>土木費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381243642193368E-2"/>
                  <c:y val="-1.0427357333742077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ED-4C59-B6B3-F89167BAA672}"/>
                </c:ext>
              </c:extLst>
            </c:dLbl>
            <c:dLbl>
              <c:idx val="1"/>
              <c:layout>
                <c:manualLayout>
                  <c:x val="5.8053351660272588E-3"/>
                  <c:y val="-7.3765602820336819E-4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ED-4C59-B6B3-F89167BAA672}"/>
                </c:ext>
              </c:extLst>
            </c:dLbl>
            <c:dLbl>
              <c:idx val="2"/>
              <c:layout>
                <c:manualLayout>
                  <c:x val="2.6238260073939083E-2"/>
                  <c:y val="8.7431288723745781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ED-4C59-B6B3-F89167BAA672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tIns="46800" rIns="0" bIns="46800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一般会計歳出決算額グラフ!$I$13:$K$13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一般会計歳出決算額グラフ!$I$17:$K$17</c:f>
              <c:numCache>
                <c:formatCode>0.0"%"</c:formatCode>
                <c:ptCount val="3"/>
                <c:pt idx="0">
                  <c:v>11.4</c:v>
                </c:pt>
                <c:pt idx="1">
                  <c:v>13.9</c:v>
                </c:pt>
                <c:pt idx="2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ED-4C59-B6B3-F89167BAA672}"/>
            </c:ext>
          </c:extLst>
        </c:ser>
        <c:ser>
          <c:idx val="3"/>
          <c:order val="3"/>
          <c:tx>
            <c:strRef>
              <c:f>一般会計歳出決算額グラフ!$H$14</c:f>
              <c:strCache>
                <c:ptCount val="1"/>
                <c:pt idx="0">
                  <c:v>教育費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0714347888785968E-2"/>
                  <c:y val="-0.1025346869789729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ED-4C59-B6B3-F89167BAA672}"/>
                </c:ext>
              </c:extLst>
            </c:dLbl>
            <c:dLbl>
              <c:idx val="1"/>
              <c:layout>
                <c:manualLayout>
                  <c:x val="-1.8327863568909648E-2"/>
                  <c:y val="-9.1427995952915023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ED-4C59-B6B3-F89167BAA672}"/>
                </c:ext>
              </c:extLst>
            </c:dLbl>
            <c:dLbl>
              <c:idx val="2"/>
              <c:layout>
                <c:manualLayout>
                  <c:x val="1.5221545493124503E-2"/>
                  <c:y val="-8.0705240933086453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DED-4C59-B6B3-F89167BAA672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tIns="46800" rIns="0" bIns="46800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一般会計歳出決算額グラフ!$I$13:$K$13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一般会計歳出決算額グラフ!$I$14:$K$14</c:f>
              <c:numCache>
                <c:formatCode>0.0"%"</c:formatCode>
                <c:ptCount val="3"/>
                <c:pt idx="0">
                  <c:v>10</c:v>
                </c:pt>
                <c:pt idx="1">
                  <c:v>10.3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DED-4C59-B6B3-F89167BAA672}"/>
            </c:ext>
          </c:extLst>
        </c:ser>
        <c:ser>
          <c:idx val="5"/>
          <c:order val="4"/>
          <c:tx>
            <c:strRef>
              <c:f>一般会計歳出決算額グラフ!$H$19</c:f>
              <c:strCache>
                <c:ptCount val="1"/>
                <c:pt idx="0">
                  <c:v>公債費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7978428450554945E-3"/>
                  <c:y val="8.4734868861989471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DED-4C59-B6B3-F89167BAA672}"/>
                </c:ext>
              </c:extLst>
            </c:dLbl>
            <c:dLbl>
              <c:idx val="1"/>
              <c:layout>
                <c:manualLayout>
                  <c:x val="-3.4373117105596117E-2"/>
                  <c:y val="9.5357859799044348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DED-4C59-B6B3-F89167BAA672}"/>
                </c:ext>
              </c:extLst>
            </c:dLbl>
            <c:dLbl>
              <c:idx val="2"/>
              <c:layout>
                <c:manualLayout>
                  <c:x val="-1.8152545160899033E-2"/>
                  <c:y val="0.10554311814589437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DED-4C59-B6B3-F89167BAA672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tIns="46800" rIns="0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一般会計歳出決算額グラフ!$I$13:$K$13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一般会計歳出決算額グラフ!$I$19:$K$19</c:f>
              <c:numCache>
                <c:formatCode>0.0"%"</c:formatCode>
                <c:ptCount val="3"/>
                <c:pt idx="0">
                  <c:v>4.4000000000000004</c:v>
                </c:pt>
                <c:pt idx="1">
                  <c:v>4.4000000000000004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DED-4C59-B6B3-F89167BAA672}"/>
            </c:ext>
          </c:extLst>
        </c:ser>
        <c:ser>
          <c:idx val="6"/>
          <c:order val="5"/>
          <c:tx>
            <c:strRef>
              <c:f>一般会計歳出決算額グラフ!$H$20</c:f>
              <c:strCache>
                <c:ptCount val="1"/>
                <c:pt idx="0">
                  <c:v>衛生費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2769324757022338E-2"/>
                  <c:y val="-0.10302435725769069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9A-47A1-AB93-650988D856C8}"/>
                </c:ext>
              </c:extLst>
            </c:dLbl>
            <c:dLbl>
              <c:idx val="1"/>
              <c:layout>
                <c:manualLayout>
                  <c:x val="3.0800350254763097E-2"/>
                  <c:y val="-9.0161600029682334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DED-4C59-B6B3-F89167BAA672}"/>
                </c:ext>
              </c:extLst>
            </c:dLbl>
            <c:dLbl>
              <c:idx val="2"/>
              <c:layout>
                <c:manualLayout>
                  <c:x val="5.6035616883105113E-2"/>
                  <c:y val="-7.9654171574240859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DED-4C59-B6B3-F89167BAA672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tIns="46800" rIns="0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一般会計歳出決算額グラフ!$I$13:$K$13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一般会計歳出決算額グラフ!$I$20:$K$20</c:f>
              <c:numCache>
                <c:formatCode>0.0"%"</c:formatCode>
                <c:ptCount val="3"/>
                <c:pt idx="0">
                  <c:v>9</c:v>
                </c:pt>
                <c:pt idx="1">
                  <c:v>8.6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DED-4C59-B6B3-F89167BAA672}"/>
            </c:ext>
          </c:extLst>
        </c:ser>
        <c:ser>
          <c:idx val="4"/>
          <c:order val="6"/>
          <c:tx>
            <c:strRef>
              <c:f>一般会計歳出決算額グラフ!$H$18</c:f>
              <c:strCache>
                <c:ptCount val="1"/>
                <c:pt idx="0">
                  <c:v>農林水産業費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365642187226033E-2"/>
                  <c:y val="8.4735695533555547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86-4E5F-8B0C-1AB0DF54FAE3}"/>
                </c:ext>
              </c:extLst>
            </c:dLbl>
            <c:dLbl>
              <c:idx val="1"/>
              <c:layout>
                <c:manualLayout>
                  <c:x val="2.9926350128552739E-2"/>
                  <c:y val="9.5357102991574655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DED-4C59-B6B3-F89167BAA672}"/>
                </c:ext>
              </c:extLst>
            </c:dLbl>
            <c:dLbl>
              <c:idx val="2"/>
              <c:layout>
                <c:manualLayout>
                  <c:x val="3.0120583838720426E-2"/>
                  <c:y val="0.11352470882424788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DED-4C59-B6B3-F89167BAA672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tIns="46800" rIns="0" bIns="46800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一般会計歳出決算額グラフ!$I$13:$K$13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一般会計歳出決算額グラフ!$I$18:$K$18</c:f>
              <c:numCache>
                <c:formatCode>0.0"%"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DED-4C59-B6B3-F89167BAA672}"/>
            </c:ext>
          </c:extLst>
        </c:ser>
        <c:ser>
          <c:idx val="7"/>
          <c:order val="7"/>
          <c:tx>
            <c:strRef>
              <c:f>一般会計歳出決算額グラフ!$H$21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D-8DED-4C59-B6B3-F89167BAA672}"/>
              </c:ext>
            </c:extLst>
          </c:dPt>
          <c:dPt>
            <c:idx val="1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F-8DED-4C59-B6B3-F89167BAA672}"/>
              </c:ext>
            </c:extLst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1-8DED-4C59-B6B3-F89167BAA672}"/>
              </c:ext>
            </c:extLst>
          </c:dPt>
          <c:dLbls>
            <c:dLbl>
              <c:idx val="0"/>
              <c:layout>
                <c:manualLayout>
                  <c:x val="-1.6346844178476011E-2"/>
                  <c:y val="-9.6375437851761673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DED-4C59-B6B3-F89167BAA672}"/>
                </c:ext>
              </c:extLst>
            </c:dLbl>
            <c:dLbl>
              <c:idx val="1"/>
              <c:layout>
                <c:manualLayout>
                  <c:x val="3.0247283075249546E-2"/>
                  <c:y val="-5.2647743647179254E-4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DED-4C59-B6B3-F89167BAA672}"/>
                </c:ext>
              </c:extLst>
            </c:dLbl>
            <c:dLbl>
              <c:idx val="2"/>
              <c:layout>
                <c:manualLayout>
                  <c:x val="4.4061459208064979E-2"/>
                  <c:y val="6.4748554124940171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DED-4C59-B6B3-F89167BAA672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none" lIns="0" tIns="46800" rIns="0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一般会計歳出決算額グラフ!$I$13:$K$13</c:f>
              <c:strCache>
                <c:ptCount val="3"/>
                <c:pt idx="0">
                  <c:v>令4</c:v>
                </c:pt>
                <c:pt idx="1">
                  <c:v>令5</c:v>
                </c:pt>
                <c:pt idx="2">
                  <c:v>令6</c:v>
                </c:pt>
              </c:strCache>
            </c:strRef>
          </c:cat>
          <c:val>
            <c:numRef>
              <c:f>一般会計歳出決算額グラフ!$I$21:$K$21</c:f>
              <c:numCache>
                <c:formatCode>0.0"%"</c:formatCode>
                <c:ptCount val="3"/>
                <c:pt idx="0">
                  <c:v>6.7</c:v>
                </c:pt>
                <c:pt idx="1">
                  <c:v>7.2</c:v>
                </c:pt>
                <c:pt idx="2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DED-4C59-B6B3-F89167BAA672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eparator>
</c:separator>
        </c:dLbls>
        <c:gapWidth val="150"/>
        <c:overlap val="100"/>
        <c:axId val="392669320"/>
        <c:axId val="392665792"/>
      </c:barChart>
      <c:catAx>
        <c:axId val="3926693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92665792"/>
        <c:crosses val="autoZero"/>
        <c:auto val="1"/>
        <c:lblAlgn val="ctr"/>
        <c:lblOffset val="100"/>
        <c:noMultiLvlLbl val="0"/>
      </c:catAx>
      <c:valAx>
        <c:axId val="392665792"/>
        <c:scaling>
          <c:orientation val="minMax"/>
        </c:scaling>
        <c:delete val="1"/>
        <c:axPos val="t"/>
        <c:numFmt formatCode="0.0&quot;%&quot;" sourceLinked="1"/>
        <c:majorTickMark val="out"/>
        <c:minorTickMark val="none"/>
        <c:tickLblPos val="none"/>
        <c:crossAx val="392669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631957</xdr:colOff>
      <xdr:row>2</xdr:row>
      <xdr:rowOff>15292</xdr:rowOff>
    </xdr:from>
    <xdr:to>
      <xdr:col>1</xdr:col>
      <xdr:colOff>89065</xdr:colOff>
      <xdr:row>2</xdr:row>
      <xdr:rowOff>217714</xdr:rowOff>
    </xdr:to>
    <xdr:sp macro="" textlink="">
      <xdr:nvSpPr>
        <xdr:cNvPr id="170002" name="Text Box 18">
          <a:extLst>
            <a:ext uri="{FF2B5EF4-FFF2-40B4-BE49-F238E27FC236}">
              <a16:creationId xmlns:a16="http://schemas.microsoft.com/office/drawing/2014/main" id="{00000000-0008-0000-0000-000012980200}"/>
            </a:ext>
          </a:extLst>
        </xdr:cNvPr>
        <xdr:cNvSpPr txBox="1">
          <a:spLocks noChangeArrowheads="1"/>
        </xdr:cNvSpPr>
      </xdr:nvSpPr>
      <xdr:spPr bwMode="auto">
        <a:xfrm>
          <a:off x="631957" y="381448"/>
          <a:ext cx="342809" cy="20242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27918</xdr:colOff>
      <xdr:row>2</xdr:row>
      <xdr:rowOff>110030</xdr:rowOff>
    </xdr:from>
    <xdr:to>
      <xdr:col>0</xdr:col>
      <xdr:colOff>408918</xdr:colOff>
      <xdr:row>3</xdr:row>
      <xdr:rowOff>52880</xdr:rowOff>
    </xdr:to>
    <xdr:sp macro="" textlink="">
      <xdr:nvSpPr>
        <xdr:cNvPr id="170011" name="Text Box 27">
          <a:extLst>
            <a:ext uri="{FF2B5EF4-FFF2-40B4-BE49-F238E27FC236}">
              <a16:creationId xmlns:a16="http://schemas.microsoft.com/office/drawing/2014/main" id="{00000000-0008-0000-0000-00001B980200}"/>
            </a:ext>
          </a:extLst>
        </xdr:cNvPr>
        <xdr:cNvSpPr txBox="1">
          <a:spLocks noChangeArrowheads="1"/>
        </xdr:cNvSpPr>
      </xdr:nvSpPr>
      <xdr:spPr bwMode="auto">
        <a:xfrm>
          <a:off x="27918" y="780064"/>
          <a:ext cx="381000" cy="21874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72587</xdr:colOff>
      <xdr:row>2</xdr:row>
      <xdr:rowOff>12424</xdr:rowOff>
    </xdr:from>
    <xdr:to>
      <xdr:col>1</xdr:col>
      <xdr:colOff>146600</xdr:colOff>
      <xdr:row>3</xdr:row>
      <xdr:rowOff>12720</xdr:rowOff>
    </xdr:to>
    <xdr:sp macro="" textlink="">
      <xdr:nvSpPr>
        <xdr:cNvPr id="4" name="Text Box 1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72587" y="378184"/>
          <a:ext cx="335270" cy="20059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119153</xdr:rowOff>
    </xdr:from>
    <xdr:to>
      <xdr:col>1</xdr:col>
      <xdr:colOff>107675</xdr:colOff>
      <xdr:row>4</xdr:row>
      <xdr:rowOff>0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0" y="682370"/>
          <a:ext cx="356153" cy="35709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237432</xdr:colOff>
      <xdr:row>2</xdr:row>
      <xdr:rowOff>14529</xdr:rowOff>
    </xdr:from>
    <xdr:to>
      <xdr:col>1</xdr:col>
      <xdr:colOff>36048</xdr:colOff>
      <xdr:row>2</xdr:row>
      <xdr:rowOff>279868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CDDA83A9-ABE0-4C2B-900B-5E7A544D03F6}"/>
            </a:ext>
          </a:extLst>
        </xdr:cNvPr>
        <xdr:cNvSpPr txBox="1">
          <a:spLocks noChangeArrowheads="1"/>
        </xdr:cNvSpPr>
      </xdr:nvSpPr>
      <xdr:spPr bwMode="auto">
        <a:xfrm>
          <a:off x="237432" y="379487"/>
          <a:ext cx="271858" cy="2653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27214</xdr:colOff>
      <xdr:row>2</xdr:row>
      <xdr:rowOff>357869</xdr:rowOff>
    </xdr:from>
    <xdr:to>
      <xdr:col>0</xdr:col>
      <xdr:colOff>493939</xdr:colOff>
      <xdr:row>3</xdr:row>
      <xdr:rowOff>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73BBED14-1942-477A-BE0A-244E4E3A8F2D}"/>
            </a:ext>
          </a:extLst>
        </xdr:cNvPr>
        <xdr:cNvSpPr txBox="1">
          <a:spLocks noChangeArrowheads="1"/>
        </xdr:cNvSpPr>
      </xdr:nvSpPr>
      <xdr:spPr bwMode="auto">
        <a:xfrm>
          <a:off x="3227614" y="3424919"/>
          <a:ext cx="466725" cy="15648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416105</xdr:colOff>
      <xdr:row>2</xdr:row>
      <xdr:rowOff>13877</xdr:rowOff>
    </xdr:from>
    <xdr:to>
      <xdr:col>0</xdr:col>
      <xdr:colOff>648788</xdr:colOff>
      <xdr:row>2</xdr:row>
      <xdr:rowOff>204377</xdr:rowOff>
    </xdr:to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416105" y="379637"/>
          <a:ext cx="232683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28575</xdr:colOff>
      <xdr:row>2</xdr:row>
      <xdr:rowOff>180975</xdr:rowOff>
    </xdr:from>
    <xdr:to>
      <xdr:col>0</xdr:col>
      <xdr:colOff>381000</xdr:colOff>
      <xdr:row>3</xdr:row>
      <xdr:rowOff>0</xdr:rowOff>
    </xdr:to>
    <xdr:sp macro="" textlink="">
      <xdr:nvSpPr>
        <xdr:cNvPr id="33" name="Text Box 34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28575" y="5143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科目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405563</xdr:colOff>
      <xdr:row>2</xdr:row>
      <xdr:rowOff>21554</xdr:rowOff>
    </xdr:from>
    <xdr:to>
      <xdr:col>1</xdr:col>
      <xdr:colOff>56147</xdr:colOff>
      <xdr:row>2</xdr:row>
      <xdr:rowOff>212054</xdr:rowOff>
    </xdr:to>
    <xdr:sp macro="" textlink="">
      <xdr:nvSpPr>
        <xdr:cNvPr id="4" name="Text Box 33">
          <a:extLst>
            <a:ext uri="{FF2B5EF4-FFF2-40B4-BE49-F238E27FC236}">
              <a16:creationId xmlns:a16="http://schemas.microsoft.com/office/drawing/2014/main" id="{CAFDF071-2596-4F14-AD83-61E80E8EEF99}"/>
            </a:ext>
          </a:extLst>
        </xdr:cNvPr>
        <xdr:cNvSpPr txBox="1">
          <a:spLocks noChangeArrowheads="1"/>
        </xdr:cNvSpPr>
      </xdr:nvSpPr>
      <xdr:spPr bwMode="auto">
        <a:xfrm>
          <a:off x="405563" y="386512"/>
          <a:ext cx="320342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28575</xdr:colOff>
      <xdr:row>2</xdr:row>
      <xdr:rowOff>180975</xdr:rowOff>
    </xdr:from>
    <xdr:to>
      <xdr:col>0</xdr:col>
      <xdr:colOff>381000</xdr:colOff>
      <xdr:row>3</xdr:row>
      <xdr:rowOff>0</xdr:rowOff>
    </xdr:to>
    <xdr:sp macro="" textlink="">
      <xdr:nvSpPr>
        <xdr:cNvPr id="5" name="Text Box 34">
          <a:extLst>
            <a:ext uri="{FF2B5EF4-FFF2-40B4-BE49-F238E27FC236}">
              <a16:creationId xmlns:a16="http://schemas.microsoft.com/office/drawing/2014/main" id="{EADC522B-2B52-4B99-917B-92DCF76666D2}"/>
            </a:ext>
          </a:extLst>
        </xdr:cNvPr>
        <xdr:cNvSpPr txBox="1">
          <a:spLocks noChangeArrowheads="1"/>
        </xdr:cNvSpPr>
      </xdr:nvSpPr>
      <xdr:spPr bwMode="auto">
        <a:xfrm>
          <a:off x="3295650" y="3000375"/>
          <a:ext cx="3524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科目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157719</xdr:rowOff>
    </xdr:from>
    <xdr:to>
      <xdr:col>5</xdr:col>
      <xdr:colOff>495300</xdr:colOff>
      <xdr:row>31</xdr:row>
      <xdr:rowOff>130505</xdr:rowOff>
    </xdr:to>
    <xdr:graphicFrame macro="">
      <xdr:nvGraphicFramePr>
        <xdr:cNvPr id="2" name="グラフ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277665</xdr:colOff>
      <xdr:row>1</xdr:row>
      <xdr:rowOff>41324</xdr:rowOff>
    </xdr:from>
    <xdr:to>
      <xdr:col>6</xdr:col>
      <xdr:colOff>220515</xdr:colOff>
      <xdr:row>31</xdr:row>
      <xdr:rowOff>104</xdr:rowOff>
    </xdr:to>
    <xdr:graphicFrame macro="">
      <xdr:nvGraphicFramePr>
        <xdr:cNvPr id="3" name="グラフ　テキスト用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171450</xdr:colOff>
      <xdr:row>6</xdr:row>
      <xdr:rowOff>28575</xdr:rowOff>
    </xdr:from>
    <xdr:to>
      <xdr:col>2</xdr:col>
      <xdr:colOff>276225</xdr:colOff>
      <xdr:row>7</xdr:row>
      <xdr:rowOff>19050</xdr:rowOff>
    </xdr:to>
    <xdr:sp macro="" textlink="">
      <xdr:nvSpPr>
        <xdr:cNvPr id="4" name="Line 11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600200" y="1000125"/>
          <a:ext cx="104775" cy="152400"/>
        </a:xfrm>
        <a:prstGeom prst="line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3</xdr:col>
      <xdr:colOff>268990</xdr:colOff>
      <xdr:row>10</xdr:row>
      <xdr:rowOff>157979</xdr:rowOff>
    </xdr:from>
    <xdr:to>
      <xdr:col>5</xdr:col>
      <xdr:colOff>383290</xdr:colOff>
      <xdr:row>11</xdr:row>
      <xdr:rowOff>196079</xdr:rowOff>
    </xdr:to>
    <xdr:sp macro="" textlink="">
      <xdr:nvSpPr>
        <xdr:cNvPr id="11" name="Text Box 13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016147" y="1790836"/>
          <a:ext cx="974272" cy="20138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18,570,787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千円</a:t>
          </a:r>
        </a:p>
      </xdr:txBody>
    </xdr:sp>
    <xdr:clientData/>
  </xdr:twoCellAnchor>
  <xdr:twoCellAnchor>
    <xdr:from>
      <xdr:col>3</xdr:col>
      <xdr:colOff>446260</xdr:colOff>
      <xdr:row>19</xdr:row>
      <xdr:rowOff>160746</xdr:rowOff>
    </xdr:from>
    <xdr:to>
      <xdr:col>5</xdr:col>
      <xdr:colOff>383289</xdr:colOff>
      <xdr:row>21</xdr:row>
      <xdr:rowOff>35790</xdr:rowOff>
    </xdr:to>
    <xdr:sp macro="" textlink="">
      <xdr:nvSpPr>
        <xdr:cNvPr id="12" name="Text Box 13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185920" y="3280633"/>
          <a:ext cx="792482" cy="19853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18,852,698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千円</a:t>
          </a:r>
        </a:p>
      </xdr:txBody>
    </xdr:sp>
    <xdr:clientData/>
  </xdr:twoCellAnchor>
  <xdr:twoCellAnchor>
    <xdr:from>
      <xdr:col>3</xdr:col>
      <xdr:colOff>226402</xdr:colOff>
      <xdr:row>29</xdr:row>
      <xdr:rowOff>92181</xdr:rowOff>
    </xdr:from>
    <xdr:to>
      <xdr:col>5</xdr:col>
      <xdr:colOff>340702</xdr:colOff>
      <xdr:row>30</xdr:row>
      <xdr:rowOff>131472</xdr:rowOff>
    </xdr:to>
    <xdr:sp macro="" textlink="">
      <xdr:nvSpPr>
        <xdr:cNvPr id="13" name="Text Box 13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970210" y="4818046"/>
          <a:ext cx="971550" cy="20048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19,646,397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</xdr:txBody>
    </xdr:sp>
    <xdr:clientData/>
  </xdr:twoCellAnchor>
  <xdr:twoCellAnchor>
    <xdr:from>
      <xdr:col>5</xdr:col>
      <xdr:colOff>109872</xdr:colOff>
      <xdr:row>0</xdr:row>
      <xdr:rowOff>138753</xdr:rowOff>
    </xdr:from>
    <xdr:to>
      <xdr:col>6</xdr:col>
      <xdr:colOff>14622</xdr:colOff>
      <xdr:row>2</xdr:row>
      <xdr:rowOff>34629</xdr:rowOff>
    </xdr:to>
    <xdr:sp macro="" textlink="">
      <xdr:nvSpPr>
        <xdr:cNvPr id="14" name="Text Box 13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448626" y="138753"/>
          <a:ext cx="391258" cy="21239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5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（億円）</a:t>
          </a:r>
        </a:p>
      </xdr:txBody>
    </xdr:sp>
    <xdr:clientData/>
  </xdr:twoCellAnchor>
  <xdr:twoCellAnchor>
    <xdr:from>
      <xdr:col>3</xdr:col>
      <xdr:colOff>34145</xdr:colOff>
      <xdr:row>27</xdr:row>
      <xdr:rowOff>57509</xdr:rowOff>
    </xdr:from>
    <xdr:to>
      <xdr:col>3</xdr:col>
      <xdr:colOff>147700</xdr:colOff>
      <xdr:row>27</xdr:row>
      <xdr:rowOff>143775</xdr:rowOff>
    </xdr:to>
    <xdr:sp macro="" textlink="">
      <xdr:nvSpPr>
        <xdr:cNvPr id="17" name="Line 12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 flipH="1">
          <a:off x="1605037" y="4383324"/>
          <a:ext cx="113555" cy="86266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181708</xdr:colOff>
      <xdr:row>23</xdr:row>
      <xdr:rowOff>87923</xdr:rowOff>
    </xdr:from>
    <xdr:to>
      <xdr:col>3</xdr:col>
      <xdr:colOff>310662</xdr:colOff>
      <xdr:row>24</xdr:row>
      <xdr:rowOff>5861</xdr:rowOff>
    </xdr:to>
    <xdr:sp macro="" textlink="">
      <xdr:nvSpPr>
        <xdr:cNvPr id="18" name="Line 12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1752600" y="3780692"/>
          <a:ext cx="128954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418616</xdr:colOff>
      <xdr:row>23</xdr:row>
      <xdr:rowOff>60630</xdr:rowOff>
    </xdr:from>
    <xdr:to>
      <xdr:col>4</xdr:col>
      <xdr:colOff>108583</xdr:colOff>
      <xdr:row>24</xdr:row>
      <xdr:rowOff>20151</xdr:rowOff>
    </xdr:to>
    <xdr:sp macro="" textlink="">
      <xdr:nvSpPr>
        <xdr:cNvPr id="19" name="Line 12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 flipH="1">
          <a:off x="1989508" y="3753399"/>
          <a:ext cx="176475" cy="117783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352607</xdr:colOff>
      <xdr:row>27</xdr:row>
      <xdr:rowOff>43228</xdr:rowOff>
    </xdr:from>
    <xdr:to>
      <xdr:col>3</xdr:col>
      <xdr:colOff>395470</xdr:colOff>
      <xdr:row>27</xdr:row>
      <xdr:rowOff>124191</xdr:rowOff>
    </xdr:to>
    <xdr:sp macro="" textlink="">
      <xdr:nvSpPr>
        <xdr:cNvPr id="21" name="Line 12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 flipH="1">
          <a:off x="1923499" y="4369043"/>
          <a:ext cx="42863" cy="80963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291687</xdr:colOff>
      <xdr:row>8</xdr:row>
      <xdr:rowOff>136071</xdr:rowOff>
    </xdr:from>
    <xdr:to>
      <xdr:col>3</xdr:col>
      <xdr:colOff>61939</xdr:colOff>
      <xdr:row>9</xdr:row>
      <xdr:rowOff>88447</xdr:rowOff>
    </xdr:to>
    <xdr:sp macro="" textlink="">
      <xdr:nvSpPr>
        <xdr:cNvPr id="24" name="Line 136">
          <a:extLst>
            <a:ext uri="{FF2B5EF4-FFF2-40B4-BE49-F238E27FC236}">
              <a16:creationId xmlns:a16="http://schemas.microsoft.com/office/drawing/2014/main" id="{8F37D3E6-5D02-4E39-B324-28F104E70D9F}"/>
            </a:ext>
          </a:extLst>
        </xdr:cNvPr>
        <xdr:cNvSpPr>
          <a:spLocks noChangeShapeType="1"/>
        </xdr:cNvSpPr>
      </xdr:nvSpPr>
      <xdr:spPr bwMode="auto">
        <a:xfrm flipH="1">
          <a:off x="1720437" y="1417616"/>
          <a:ext cx="86309" cy="11257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322386</xdr:colOff>
      <xdr:row>9</xdr:row>
      <xdr:rowOff>11723</xdr:rowOff>
    </xdr:from>
    <xdr:to>
      <xdr:col>3</xdr:col>
      <xdr:colOff>377928</xdr:colOff>
      <xdr:row>9</xdr:row>
      <xdr:rowOff>98322</xdr:rowOff>
    </xdr:to>
    <xdr:sp macro="" textlink="">
      <xdr:nvSpPr>
        <xdr:cNvPr id="25" name="Line 136">
          <a:extLst>
            <a:ext uri="{FF2B5EF4-FFF2-40B4-BE49-F238E27FC236}">
              <a16:creationId xmlns:a16="http://schemas.microsoft.com/office/drawing/2014/main" id="{1811CC28-9826-45D8-AE2E-50E22102DFE8}"/>
            </a:ext>
          </a:extLst>
        </xdr:cNvPr>
        <xdr:cNvSpPr>
          <a:spLocks noChangeShapeType="1"/>
        </xdr:cNvSpPr>
      </xdr:nvSpPr>
      <xdr:spPr bwMode="auto">
        <a:xfrm>
          <a:off x="1893278" y="1436077"/>
          <a:ext cx="55542" cy="86599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222639</xdr:colOff>
      <xdr:row>17</xdr:row>
      <xdr:rowOff>160923</xdr:rowOff>
    </xdr:from>
    <xdr:to>
      <xdr:col>3</xdr:col>
      <xdr:colOff>54840</xdr:colOff>
      <xdr:row>18</xdr:row>
      <xdr:rowOff>83903</xdr:rowOff>
    </xdr:to>
    <xdr:sp macro="" textlink="">
      <xdr:nvSpPr>
        <xdr:cNvPr id="26" name="Line 129">
          <a:extLst>
            <a:ext uri="{FF2B5EF4-FFF2-40B4-BE49-F238E27FC236}">
              <a16:creationId xmlns:a16="http://schemas.microsoft.com/office/drawing/2014/main" id="{B7E9D08C-212C-4CEF-9371-B3F9ECDBD25B}"/>
            </a:ext>
          </a:extLst>
        </xdr:cNvPr>
        <xdr:cNvSpPr>
          <a:spLocks noChangeShapeType="1"/>
        </xdr:cNvSpPr>
      </xdr:nvSpPr>
      <xdr:spPr bwMode="auto">
        <a:xfrm flipH="1">
          <a:off x="1654110" y="2985766"/>
          <a:ext cx="147887" cy="86266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122369</xdr:colOff>
      <xdr:row>14</xdr:row>
      <xdr:rowOff>21091</xdr:rowOff>
    </xdr:from>
    <xdr:to>
      <xdr:col>3</xdr:col>
      <xdr:colOff>185474</xdr:colOff>
      <xdr:row>14</xdr:row>
      <xdr:rowOff>118655</xdr:rowOff>
    </xdr:to>
    <xdr:sp macro="" textlink="">
      <xdr:nvSpPr>
        <xdr:cNvPr id="27" name="Line 129">
          <a:extLst>
            <a:ext uri="{FF2B5EF4-FFF2-40B4-BE49-F238E27FC236}">
              <a16:creationId xmlns:a16="http://schemas.microsoft.com/office/drawing/2014/main" id="{DFBE092D-D6F6-4E9D-B087-0C6A1E817108}"/>
            </a:ext>
          </a:extLst>
        </xdr:cNvPr>
        <xdr:cNvSpPr>
          <a:spLocks noChangeShapeType="1"/>
        </xdr:cNvSpPr>
      </xdr:nvSpPr>
      <xdr:spPr bwMode="auto">
        <a:xfrm>
          <a:off x="1869526" y="2356077"/>
          <a:ext cx="63105" cy="97564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353785</xdr:colOff>
      <xdr:row>13</xdr:row>
      <xdr:rowOff>158183</xdr:rowOff>
    </xdr:from>
    <xdr:to>
      <xdr:col>3</xdr:col>
      <xdr:colOff>505748</xdr:colOff>
      <xdr:row>14</xdr:row>
      <xdr:rowOff>119063</xdr:rowOff>
    </xdr:to>
    <xdr:sp macro="" textlink="">
      <xdr:nvSpPr>
        <xdr:cNvPr id="28" name="Line 129">
          <a:extLst>
            <a:ext uri="{FF2B5EF4-FFF2-40B4-BE49-F238E27FC236}">
              <a16:creationId xmlns:a16="http://schemas.microsoft.com/office/drawing/2014/main" id="{62497878-FD31-40C1-B67E-AA562FF4CE88}"/>
            </a:ext>
          </a:extLst>
        </xdr:cNvPr>
        <xdr:cNvSpPr>
          <a:spLocks noChangeShapeType="1"/>
        </xdr:cNvSpPr>
      </xdr:nvSpPr>
      <xdr:spPr bwMode="auto">
        <a:xfrm flipH="1">
          <a:off x="2095499" y="2328522"/>
          <a:ext cx="151963" cy="124166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236667</xdr:colOff>
      <xdr:row>18</xdr:row>
      <xdr:rowOff>6803</xdr:rowOff>
    </xdr:from>
    <xdr:to>
      <xdr:col>3</xdr:col>
      <xdr:colOff>279530</xdr:colOff>
      <xdr:row>18</xdr:row>
      <xdr:rowOff>87766</xdr:rowOff>
    </xdr:to>
    <xdr:sp macro="" textlink="">
      <xdr:nvSpPr>
        <xdr:cNvPr id="29" name="Line 129">
          <a:extLst>
            <a:ext uri="{FF2B5EF4-FFF2-40B4-BE49-F238E27FC236}">
              <a16:creationId xmlns:a16="http://schemas.microsoft.com/office/drawing/2014/main" id="{0D91602D-5A3F-4D32-827D-86B309D54D0C}"/>
            </a:ext>
          </a:extLst>
        </xdr:cNvPr>
        <xdr:cNvSpPr>
          <a:spLocks noChangeShapeType="1"/>
        </xdr:cNvSpPr>
      </xdr:nvSpPr>
      <xdr:spPr bwMode="auto">
        <a:xfrm flipH="1">
          <a:off x="1978381" y="2993571"/>
          <a:ext cx="42863" cy="80963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0.43336</cdr:x>
      <cdr:y>0.46183</cdr:y>
    </cdr:from>
    <cdr:to>
      <cdr:x>0.4525</cdr:x>
      <cdr:y>0.53663</cdr:y>
    </cdr:to>
    <cdr:sp macro="" textlink="">
      <cdr:nvSpPr>
        <cdr:cNvPr id="235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819" y="2090445"/>
          <a:ext cx="59446" cy="338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0.50957</cdr:x>
      <cdr:y>0.12628</cdr:y>
    </cdr:from>
    <cdr:to>
      <cdr:x>0.53327</cdr:x>
      <cdr:y>0.14484</cdr:y>
    </cdr:to>
    <cdr:sp macro="" textlink="">
      <cdr:nvSpPr>
        <cdr:cNvPr id="2" name="Line 130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9000000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569826" y="612847"/>
          <a:ext cx="73015" cy="9006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0.61965</cdr:x>
      <cdr:y>0.11607</cdr:y>
    </cdr:from>
    <cdr:to>
      <cdr:x>0.6717</cdr:x>
      <cdr:y>0.14403</cdr:y>
    </cdr:to>
    <cdr:sp macro="" textlink="">
      <cdr:nvSpPr>
        <cdr:cNvPr id="3" name="Line 131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A000000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715257" y="552421"/>
          <a:ext cx="144083" cy="13308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471486</xdr:colOff>
      <xdr:row>2</xdr:row>
      <xdr:rowOff>9525</xdr:rowOff>
    </xdr:from>
    <xdr:to>
      <xdr:col>1</xdr:col>
      <xdr:colOff>23813</xdr:colOff>
      <xdr:row>2</xdr:row>
      <xdr:rowOff>238125</xdr:rowOff>
    </xdr:to>
    <xdr:sp macro="" textlink="">
      <xdr:nvSpPr>
        <xdr:cNvPr id="172050" name="Text Box 18">
          <a:extLst>
            <a:ext uri="{FF2B5EF4-FFF2-40B4-BE49-F238E27FC236}">
              <a16:creationId xmlns:a16="http://schemas.microsoft.com/office/drawing/2014/main" id="{00000000-0008-0000-0200-000012A00200}"/>
            </a:ext>
          </a:extLst>
        </xdr:cNvPr>
        <xdr:cNvSpPr txBox="1">
          <a:spLocks noChangeArrowheads="1"/>
        </xdr:cNvSpPr>
      </xdr:nvSpPr>
      <xdr:spPr bwMode="auto">
        <a:xfrm>
          <a:off x="471486" y="376238"/>
          <a:ext cx="266702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17859</xdr:colOff>
      <xdr:row>2</xdr:row>
      <xdr:rowOff>119063</xdr:rowOff>
    </xdr:from>
    <xdr:to>
      <xdr:col>0</xdr:col>
      <xdr:colOff>389334</xdr:colOff>
      <xdr:row>3</xdr:row>
      <xdr:rowOff>61913</xdr:rowOff>
    </xdr:to>
    <xdr:sp macro="" textlink="">
      <xdr:nvSpPr>
        <xdr:cNvPr id="172059" name="Text Box 27">
          <a:extLst>
            <a:ext uri="{FF2B5EF4-FFF2-40B4-BE49-F238E27FC236}">
              <a16:creationId xmlns:a16="http://schemas.microsoft.com/office/drawing/2014/main" id="{00000000-0008-0000-0200-00001BA00200}"/>
            </a:ext>
          </a:extLst>
        </xdr:cNvPr>
        <xdr:cNvSpPr txBox="1">
          <a:spLocks noChangeArrowheads="1"/>
        </xdr:cNvSpPr>
      </xdr:nvSpPr>
      <xdr:spPr bwMode="auto">
        <a:xfrm>
          <a:off x="17859" y="482204"/>
          <a:ext cx="371475" cy="21669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102716</xdr:rowOff>
    </xdr:from>
    <xdr:to>
      <xdr:col>5</xdr:col>
      <xdr:colOff>495300</xdr:colOff>
      <xdr:row>31</xdr:row>
      <xdr:rowOff>135152</xdr:rowOff>
    </xdr:to>
    <xdr:graphicFrame macro="">
      <xdr:nvGraphicFramePr>
        <xdr:cNvPr id="173200" name="グラフ">
          <a:extLst>
            <a:ext uri="{FF2B5EF4-FFF2-40B4-BE49-F238E27FC236}">
              <a16:creationId xmlns:a16="http://schemas.microsoft.com/office/drawing/2014/main" id="{00000000-0008-0000-0300-000090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211555</xdr:colOff>
      <xdr:row>0</xdr:row>
      <xdr:rowOff>101877</xdr:rowOff>
    </xdr:from>
    <xdr:to>
      <xdr:col>6</xdr:col>
      <xdr:colOff>116305</xdr:colOff>
      <xdr:row>1</xdr:row>
      <xdr:rowOff>156543</xdr:rowOff>
    </xdr:to>
    <xdr:sp macro="" textlink="">
      <xdr:nvSpPr>
        <xdr:cNvPr id="173236" name="億円">
          <a:extLst>
            <a:ext uri="{FF2B5EF4-FFF2-40B4-BE49-F238E27FC236}">
              <a16:creationId xmlns:a16="http://schemas.microsoft.com/office/drawing/2014/main" id="{00000000-0008-0000-0300-0000B4A40200}"/>
            </a:ext>
          </a:extLst>
        </xdr:cNvPr>
        <xdr:cNvSpPr txBox="1">
          <a:spLocks noChangeArrowheads="1"/>
        </xdr:cNvSpPr>
      </xdr:nvSpPr>
      <xdr:spPr bwMode="auto">
        <a:xfrm>
          <a:off x="2810123" y="101877"/>
          <a:ext cx="445733" cy="21649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5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（億円）</a:t>
          </a:r>
        </a:p>
      </xdr:txBody>
    </xdr:sp>
    <xdr:clientData/>
  </xdr:twoCellAnchor>
  <xdr:twoCellAnchor>
    <xdr:from>
      <xdr:col>0</xdr:col>
      <xdr:colOff>214312</xdr:colOff>
      <xdr:row>1</xdr:row>
      <xdr:rowOff>5952</xdr:rowOff>
    </xdr:from>
    <xdr:to>
      <xdr:col>6</xdr:col>
      <xdr:colOff>149954</xdr:colOff>
      <xdr:row>30</xdr:row>
      <xdr:rowOff>114421</xdr:rowOff>
    </xdr:to>
    <xdr:graphicFrame macro="">
      <xdr:nvGraphicFramePr>
        <xdr:cNvPr id="173201" name="グラフ　テキスト用">
          <a:extLst>
            <a:ext uri="{FF2B5EF4-FFF2-40B4-BE49-F238E27FC236}">
              <a16:creationId xmlns:a16="http://schemas.microsoft.com/office/drawing/2014/main" id="{00000000-0008-0000-0300-000091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247650</xdr:colOff>
      <xdr:row>10</xdr:row>
      <xdr:rowOff>43376</xdr:rowOff>
    </xdr:from>
    <xdr:to>
      <xdr:col>5</xdr:col>
      <xdr:colOff>361950</xdr:colOff>
      <xdr:row>11</xdr:row>
      <xdr:rowOff>78871</xdr:rowOff>
    </xdr:to>
    <xdr:sp macro="" textlink="">
      <xdr:nvSpPr>
        <xdr:cNvPr id="173213" name="H19合計">
          <a:extLst>
            <a:ext uri="{FF2B5EF4-FFF2-40B4-BE49-F238E27FC236}">
              <a16:creationId xmlns:a16="http://schemas.microsoft.com/office/drawing/2014/main" id="{00000000-0008-0000-0300-00009DA40200}"/>
            </a:ext>
          </a:extLst>
        </xdr:cNvPr>
        <xdr:cNvSpPr txBox="1">
          <a:spLocks noChangeArrowheads="1"/>
        </xdr:cNvSpPr>
      </xdr:nvSpPr>
      <xdr:spPr bwMode="auto">
        <a:xfrm>
          <a:off x="1992328" y="1646594"/>
          <a:ext cx="972493" cy="19581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17,218,063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千円</a:t>
          </a:r>
        </a:p>
      </xdr:txBody>
    </xdr:sp>
    <xdr:clientData/>
  </xdr:twoCellAnchor>
  <xdr:twoCellAnchor>
    <xdr:from>
      <xdr:col>3</xdr:col>
      <xdr:colOff>247650</xdr:colOff>
      <xdr:row>19</xdr:row>
      <xdr:rowOff>111917</xdr:rowOff>
    </xdr:from>
    <xdr:to>
      <xdr:col>5</xdr:col>
      <xdr:colOff>361950</xdr:colOff>
      <xdr:row>20</xdr:row>
      <xdr:rowOff>150016</xdr:rowOff>
    </xdr:to>
    <xdr:sp macro="" textlink="">
      <xdr:nvSpPr>
        <xdr:cNvPr id="173214" name="H20合計">
          <a:extLst>
            <a:ext uri="{FF2B5EF4-FFF2-40B4-BE49-F238E27FC236}">
              <a16:creationId xmlns:a16="http://schemas.microsoft.com/office/drawing/2014/main" id="{00000000-0008-0000-0300-00009EA40200}"/>
            </a:ext>
          </a:extLst>
        </xdr:cNvPr>
        <xdr:cNvSpPr txBox="1">
          <a:spLocks noChangeArrowheads="1"/>
        </xdr:cNvSpPr>
      </xdr:nvSpPr>
      <xdr:spPr bwMode="auto">
        <a:xfrm>
          <a:off x="1994995" y="3278158"/>
          <a:ext cx="974834" cy="20232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18,111,323</a:t>
          </a:r>
          <a:r>
            <a:rPr kumimoji="0" lang="ja-JP" altLang="en-US" sz="7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千円</a:t>
          </a:r>
        </a:p>
      </xdr:txBody>
    </xdr:sp>
    <xdr:clientData/>
  </xdr:twoCellAnchor>
  <xdr:twoCellAnchor>
    <xdr:from>
      <xdr:col>3</xdr:col>
      <xdr:colOff>247650</xdr:colOff>
      <xdr:row>28</xdr:row>
      <xdr:rowOff>143927</xdr:rowOff>
    </xdr:from>
    <xdr:to>
      <xdr:col>5</xdr:col>
      <xdr:colOff>361950</xdr:colOff>
      <xdr:row>30</xdr:row>
      <xdr:rowOff>23267</xdr:rowOff>
    </xdr:to>
    <xdr:sp macro="" textlink="">
      <xdr:nvSpPr>
        <xdr:cNvPr id="173215" name="H21合計">
          <a:extLst>
            <a:ext uri="{FF2B5EF4-FFF2-40B4-BE49-F238E27FC236}">
              <a16:creationId xmlns:a16="http://schemas.microsoft.com/office/drawing/2014/main" id="{00000000-0008-0000-0300-00009FA40200}"/>
            </a:ext>
          </a:extLst>
        </xdr:cNvPr>
        <xdr:cNvSpPr txBox="1">
          <a:spLocks noChangeArrowheads="1"/>
        </xdr:cNvSpPr>
      </xdr:nvSpPr>
      <xdr:spPr bwMode="auto">
        <a:xfrm>
          <a:off x="1992328" y="4680090"/>
          <a:ext cx="972493" cy="19998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18,684,881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</xdr:txBody>
    </xdr:sp>
    <xdr:clientData/>
  </xdr:twoCellAnchor>
  <xdr:twoCellAnchor>
    <xdr:from>
      <xdr:col>3</xdr:col>
      <xdr:colOff>428483</xdr:colOff>
      <xdr:row>23</xdr:row>
      <xdr:rowOff>48370</xdr:rowOff>
    </xdr:from>
    <xdr:to>
      <xdr:col>4</xdr:col>
      <xdr:colOff>19878</xdr:colOff>
      <xdr:row>24</xdr:row>
      <xdr:rowOff>13252</xdr:rowOff>
    </xdr:to>
    <xdr:sp macro="" textlink="">
      <xdr:nvSpPr>
        <xdr:cNvPr id="30" name="Line 20-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ShapeType="1"/>
        </xdr:cNvSpPr>
      </xdr:nvSpPr>
      <xdr:spPr bwMode="auto">
        <a:xfrm>
          <a:off x="2005492" y="3758979"/>
          <a:ext cx="81725" cy="123908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268341</xdr:colOff>
      <xdr:row>26</xdr:row>
      <xdr:rowOff>145775</xdr:rowOff>
    </xdr:from>
    <xdr:to>
      <xdr:col>3</xdr:col>
      <xdr:colOff>335805</xdr:colOff>
      <xdr:row>27</xdr:row>
      <xdr:rowOff>78189</xdr:rowOff>
    </xdr:to>
    <xdr:sp macro="" textlink="">
      <xdr:nvSpPr>
        <xdr:cNvPr id="33" name="Line 20-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ShapeType="1"/>
        </xdr:cNvSpPr>
      </xdr:nvSpPr>
      <xdr:spPr bwMode="auto">
        <a:xfrm flipH="1">
          <a:off x="1845350" y="4333462"/>
          <a:ext cx="67464" cy="9144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</xdr:col>
      <xdr:colOff>205333</xdr:colOff>
      <xdr:row>23</xdr:row>
      <xdr:rowOff>18582</xdr:rowOff>
    </xdr:from>
    <xdr:to>
      <xdr:col>4</xdr:col>
      <xdr:colOff>246199</xdr:colOff>
      <xdr:row>23</xdr:row>
      <xdr:rowOff>99391</xdr:rowOff>
    </xdr:to>
    <xdr:sp macro="" textlink="">
      <xdr:nvSpPr>
        <xdr:cNvPr id="34" name="Line 20-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ShapeType="1"/>
        </xdr:cNvSpPr>
      </xdr:nvSpPr>
      <xdr:spPr bwMode="auto">
        <a:xfrm>
          <a:off x="2272672" y="3729191"/>
          <a:ext cx="40866" cy="80809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</xdr:col>
      <xdr:colOff>107903</xdr:colOff>
      <xdr:row>27</xdr:row>
      <xdr:rowOff>0</xdr:rowOff>
    </xdr:from>
    <xdr:to>
      <xdr:col>4</xdr:col>
      <xdr:colOff>130585</xdr:colOff>
      <xdr:row>27</xdr:row>
      <xdr:rowOff>91440</xdr:rowOff>
    </xdr:to>
    <xdr:sp macro="" textlink="">
      <xdr:nvSpPr>
        <xdr:cNvPr id="19" name="Line 20-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ShapeType="1"/>
        </xdr:cNvSpPr>
      </xdr:nvSpPr>
      <xdr:spPr bwMode="auto">
        <a:xfrm>
          <a:off x="2175242" y="4346713"/>
          <a:ext cx="22682" cy="9144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359291</xdr:colOff>
      <xdr:row>4</xdr:row>
      <xdr:rowOff>132991</xdr:rowOff>
    </xdr:from>
    <xdr:to>
      <xdr:col>3</xdr:col>
      <xdr:colOff>391783</xdr:colOff>
      <xdr:row>5</xdr:row>
      <xdr:rowOff>60832</xdr:rowOff>
    </xdr:to>
    <xdr:sp macro="" textlink="">
      <xdr:nvSpPr>
        <xdr:cNvPr id="20" name="Line 20-1">
          <a:extLst>
            <a:ext uri="{FF2B5EF4-FFF2-40B4-BE49-F238E27FC236}">
              <a16:creationId xmlns:a16="http://schemas.microsoft.com/office/drawing/2014/main" id="{1BBDE6A3-4021-4C9F-93E2-C6B6F2029220}"/>
            </a:ext>
          </a:extLst>
        </xdr:cNvPr>
        <xdr:cNvSpPr>
          <a:spLocks noChangeShapeType="1"/>
        </xdr:cNvSpPr>
      </xdr:nvSpPr>
      <xdr:spPr bwMode="auto">
        <a:xfrm flipH="1">
          <a:off x="2098951" y="779972"/>
          <a:ext cx="32492" cy="89586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471406</xdr:colOff>
      <xdr:row>8</xdr:row>
      <xdr:rowOff>76950</xdr:rowOff>
    </xdr:from>
    <xdr:to>
      <xdr:col>3</xdr:col>
      <xdr:colOff>486365</xdr:colOff>
      <xdr:row>9</xdr:row>
      <xdr:rowOff>35516</xdr:rowOff>
    </xdr:to>
    <xdr:sp macro="" textlink="">
      <xdr:nvSpPr>
        <xdr:cNvPr id="21" name="Line 20-2">
          <a:extLst>
            <a:ext uri="{FF2B5EF4-FFF2-40B4-BE49-F238E27FC236}">
              <a16:creationId xmlns:a16="http://schemas.microsoft.com/office/drawing/2014/main" id="{8414740D-C398-4A3A-8710-6414AAE83515}"/>
            </a:ext>
          </a:extLst>
        </xdr:cNvPr>
        <xdr:cNvSpPr>
          <a:spLocks noChangeShapeType="1"/>
        </xdr:cNvSpPr>
      </xdr:nvSpPr>
      <xdr:spPr bwMode="auto">
        <a:xfrm flipH="1">
          <a:off x="2211737" y="1368475"/>
          <a:ext cx="14959" cy="120007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</xdr:col>
      <xdr:colOff>61957</xdr:colOff>
      <xdr:row>4</xdr:row>
      <xdr:rowOff>93635</xdr:rowOff>
    </xdr:from>
    <xdr:to>
      <xdr:col>4</xdr:col>
      <xdr:colOff>161441</xdr:colOff>
      <xdr:row>5</xdr:row>
      <xdr:rowOff>49689</xdr:rowOff>
    </xdr:to>
    <xdr:sp macro="" textlink="">
      <xdr:nvSpPr>
        <xdr:cNvPr id="22" name="Line 20-3">
          <a:extLst>
            <a:ext uri="{FF2B5EF4-FFF2-40B4-BE49-F238E27FC236}">
              <a16:creationId xmlns:a16="http://schemas.microsoft.com/office/drawing/2014/main" id="{D43105E6-2C9F-4420-BB09-2166BE236468}"/>
            </a:ext>
          </a:extLst>
        </xdr:cNvPr>
        <xdr:cNvSpPr>
          <a:spLocks noChangeShapeType="1"/>
        </xdr:cNvSpPr>
      </xdr:nvSpPr>
      <xdr:spPr bwMode="auto">
        <a:xfrm flipH="1">
          <a:off x="2344728" y="739398"/>
          <a:ext cx="99484" cy="117494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137935</xdr:colOff>
      <xdr:row>8</xdr:row>
      <xdr:rowOff>77817</xdr:rowOff>
    </xdr:from>
    <xdr:to>
      <xdr:col>3</xdr:col>
      <xdr:colOff>204334</xdr:colOff>
      <xdr:row>9</xdr:row>
      <xdr:rowOff>35836</xdr:rowOff>
    </xdr:to>
    <xdr:sp macro="" textlink="">
      <xdr:nvSpPr>
        <xdr:cNvPr id="23" name="Line 20-2">
          <a:extLst>
            <a:ext uri="{FF2B5EF4-FFF2-40B4-BE49-F238E27FC236}">
              <a16:creationId xmlns:a16="http://schemas.microsoft.com/office/drawing/2014/main" id="{74F482B8-3EC6-4B4E-AB9E-B9B06004094D}"/>
            </a:ext>
          </a:extLst>
        </xdr:cNvPr>
        <xdr:cNvSpPr>
          <a:spLocks noChangeShapeType="1"/>
        </xdr:cNvSpPr>
      </xdr:nvSpPr>
      <xdr:spPr bwMode="auto">
        <a:xfrm flipH="1">
          <a:off x="1882514" y="1361185"/>
          <a:ext cx="66399" cy="11844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403860</xdr:colOff>
      <xdr:row>13</xdr:row>
      <xdr:rowOff>137159</xdr:rowOff>
    </xdr:from>
    <xdr:to>
      <xdr:col>3</xdr:col>
      <xdr:colOff>444296</xdr:colOff>
      <xdr:row>14</xdr:row>
      <xdr:rowOff>77182</xdr:rowOff>
    </xdr:to>
    <xdr:sp macro="" textlink="">
      <xdr:nvSpPr>
        <xdr:cNvPr id="24" name="Line 20-1">
          <a:extLst>
            <a:ext uri="{FF2B5EF4-FFF2-40B4-BE49-F238E27FC236}">
              <a16:creationId xmlns:a16="http://schemas.microsoft.com/office/drawing/2014/main" id="{BF286C2D-CAE7-43AC-85DC-435DB3495A97}"/>
            </a:ext>
          </a:extLst>
        </xdr:cNvPr>
        <xdr:cNvSpPr>
          <a:spLocks noChangeShapeType="1"/>
        </xdr:cNvSpPr>
      </xdr:nvSpPr>
      <xdr:spPr bwMode="auto">
        <a:xfrm>
          <a:off x="2152650" y="2312669"/>
          <a:ext cx="40436" cy="103853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227248</xdr:colOff>
      <xdr:row>17</xdr:row>
      <xdr:rowOff>99676</xdr:rowOff>
    </xdr:from>
    <xdr:to>
      <xdr:col>3</xdr:col>
      <xdr:colOff>294712</xdr:colOff>
      <xdr:row>18</xdr:row>
      <xdr:rowOff>27286</xdr:rowOff>
    </xdr:to>
    <xdr:sp macro="" textlink="">
      <xdr:nvSpPr>
        <xdr:cNvPr id="25" name="Line 20-1">
          <a:extLst>
            <a:ext uri="{FF2B5EF4-FFF2-40B4-BE49-F238E27FC236}">
              <a16:creationId xmlns:a16="http://schemas.microsoft.com/office/drawing/2014/main" id="{C6FF9191-D261-4829-8C98-9797FFF58AEB}"/>
            </a:ext>
          </a:extLst>
        </xdr:cNvPr>
        <xdr:cNvSpPr>
          <a:spLocks noChangeShapeType="1"/>
        </xdr:cNvSpPr>
      </xdr:nvSpPr>
      <xdr:spPr bwMode="auto">
        <a:xfrm flipH="1">
          <a:off x="1976038" y="2930506"/>
          <a:ext cx="67464" cy="9144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</xdr:col>
      <xdr:colOff>151178</xdr:colOff>
      <xdr:row>13</xdr:row>
      <xdr:rowOff>142691</xdr:rowOff>
    </xdr:from>
    <xdr:to>
      <xdr:col>4</xdr:col>
      <xdr:colOff>173585</xdr:colOff>
      <xdr:row>14</xdr:row>
      <xdr:rowOff>72493</xdr:rowOff>
    </xdr:to>
    <xdr:sp macro="" textlink="">
      <xdr:nvSpPr>
        <xdr:cNvPr id="26" name="Line 20-1">
          <a:extLst>
            <a:ext uri="{FF2B5EF4-FFF2-40B4-BE49-F238E27FC236}">
              <a16:creationId xmlns:a16="http://schemas.microsoft.com/office/drawing/2014/main" id="{3C8905C5-4DB3-4DAD-8DBD-4F1BD4AB3999}"/>
            </a:ext>
          </a:extLst>
        </xdr:cNvPr>
        <xdr:cNvSpPr>
          <a:spLocks noChangeShapeType="1"/>
        </xdr:cNvSpPr>
      </xdr:nvSpPr>
      <xdr:spPr bwMode="auto">
        <a:xfrm flipH="1">
          <a:off x="2433584" y="2292106"/>
          <a:ext cx="22407" cy="91547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</xdr:col>
      <xdr:colOff>36993</xdr:colOff>
      <xdr:row>17</xdr:row>
      <xdr:rowOff>99675</xdr:rowOff>
    </xdr:from>
    <xdr:to>
      <xdr:col>4</xdr:col>
      <xdr:colOff>114175</xdr:colOff>
      <xdr:row>18</xdr:row>
      <xdr:rowOff>27285</xdr:rowOff>
    </xdr:to>
    <xdr:sp macro="" textlink="">
      <xdr:nvSpPr>
        <xdr:cNvPr id="27" name="Line 20-1">
          <a:extLst>
            <a:ext uri="{FF2B5EF4-FFF2-40B4-BE49-F238E27FC236}">
              <a16:creationId xmlns:a16="http://schemas.microsoft.com/office/drawing/2014/main" id="{A726F886-4A94-4622-82B4-B35B6FBEC672}"/>
            </a:ext>
          </a:extLst>
        </xdr:cNvPr>
        <xdr:cNvSpPr>
          <a:spLocks noChangeShapeType="1"/>
        </xdr:cNvSpPr>
      </xdr:nvSpPr>
      <xdr:spPr bwMode="auto">
        <a:xfrm>
          <a:off x="2330613" y="2930505"/>
          <a:ext cx="77182" cy="9144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</xdr:spPr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0.40887</cdr:x>
      <cdr:y>0.45838</cdr:y>
    </cdr:from>
    <cdr:to>
      <cdr:x>0.42799</cdr:x>
      <cdr:y>0.53256</cdr:y>
    </cdr:to>
    <cdr:sp macro="" textlink="">
      <cdr:nvSpPr>
        <cdr:cNvPr id="2447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4324" y="2103271"/>
          <a:ext cx="59446" cy="339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590548</xdr:colOff>
      <xdr:row>2</xdr:row>
      <xdr:rowOff>19049</xdr:rowOff>
    </xdr:from>
    <xdr:to>
      <xdr:col>1</xdr:col>
      <xdr:colOff>0</xdr:colOff>
      <xdr:row>2</xdr:row>
      <xdr:rowOff>247649</xdr:rowOff>
    </xdr:to>
    <xdr:sp macro="" textlink="">
      <xdr:nvSpPr>
        <xdr:cNvPr id="176146" name="Text Box 18">
          <a:extLst>
            <a:ext uri="{FF2B5EF4-FFF2-40B4-BE49-F238E27FC236}">
              <a16:creationId xmlns:a16="http://schemas.microsoft.com/office/drawing/2014/main" id="{00000000-0008-0000-0500-000012B00200}"/>
            </a:ext>
          </a:extLst>
        </xdr:cNvPr>
        <xdr:cNvSpPr txBox="1">
          <a:spLocks noChangeArrowheads="1"/>
        </xdr:cNvSpPr>
      </xdr:nvSpPr>
      <xdr:spPr bwMode="auto">
        <a:xfrm>
          <a:off x="590548" y="380999"/>
          <a:ext cx="247652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28575</xdr:colOff>
      <xdr:row>2</xdr:row>
      <xdr:rowOff>152398</xdr:rowOff>
    </xdr:from>
    <xdr:to>
      <xdr:col>0</xdr:col>
      <xdr:colOff>495300</xdr:colOff>
      <xdr:row>3</xdr:row>
      <xdr:rowOff>95248</xdr:rowOff>
    </xdr:to>
    <xdr:sp macro="" textlink="">
      <xdr:nvSpPr>
        <xdr:cNvPr id="176155" name="Text Box 27">
          <a:extLst>
            <a:ext uri="{FF2B5EF4-FFF2-40B4-BE49-F238E27FC236}">
              <a16:creationId xmlns:a16="http://schemas.microsoft.com/office/drawing/2014/main" id="{00000000-0008-0000-0500-00001BB00200}"/>
            </a:ext>
          </a:extLst>
        </xdr:cNvPr>
        <xdr:cNvSpPr txBox="1">
          <a:spLocks noChangeArrowheads="1"/>
        </xdr:cNvSpPr>
      </xdr:nvSpPr>
      <xdr:spPr bwMode="auto">
        <a:xfrm>
          <a:off x="28575" y="514348"/>
          <a:ext cx="4667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285750</xdr:rowOff>
    </xdr:from>
    <xdr:to>
      <xdr:col>1</xdr:col>
      <xdr:colOff>161925</xdr:colOff>
      <xdr:row>4</xdr:row>
      <xdr:rowOff>0</xdr:rowOff>
    </xdr:to>
    <xdr:sp macro="" textlink="">
      <xdr:nvSpPr>
        <xdr:cNvPr id="4" name="Text Box 18">
          <a:extLst>
            <a:ext uri="{FF2B5EF4-FFF2-40B4-BE49-F238E27FC236}">
              <a16:creationId xmlns:a16="http://schemas.microsoft.com/office/drawing/2014/main" id="{1381E163-6F49-4237-B517-4DD94760727E}"/>
            </a:ext>
          </a:extLst>
        </xdr:cNvPr>
        <xdr:cNvSpPr txBox="1">
          <a:spLocks noChangeArrowheads="1"/>
        </xdr:cNvSpPr>
      </xdr:nvSpPr>
      <xdr:spPr bwMode="auto">
        <a:xfrm>
          <a:off x="3267075" y="3743325"/>
          <a:ext cx="4000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33087</xdr:colOff>
      <xdr:row>2</xdr:row>
      <xdr:rowOff>1504</xdr:rowOff>
    </xdr:from>
    <xdr:to>
      <xdr:col>1</xdr:col>
      <xdr:colOff>109287</xdr:colOff>
      <xdr:row>3</xdr:row>
      <xdr:rowOff>115804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005DBFC2-1A26-4D8F-99FD-CCE83B261B24}"/>
            </a:ext>
          </a:extLst>
        </xdr:cNvPr>
        <xdr:cNvSpPr txBox="1">
          <a:spLocks noChangeArrowheads="1"/>
        </xdr:cNvSpPr>
      </xdr:nvSpPr>
      <xdr:spPr bwMode="auto">
        <a:xfrm>
          <a:off x="33087" y="366462"/>
          <a:ext cx="288758" cy="28274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4"/>
  <sheetViews>
    <sheetView tabSelected="1" view="pageBreakPreview" zoomScale="160" zoomScaleNormal="100" zoomScaleSheetLayoutView="160" workbookViewId="0">
      <selection activeCell="A9" sqref="A9"/>
    </sheetView>
  </sheetViews>
  <sheetFormatPr defaultColWidth="9" defaultRowHeight="13.2" x14ac:dyDescent="0.2"/>
  <cols>
    <col min="1" max="1" width="30.88671875" style="158" customWidth="1"/>
    <col min="2" max="16384" width="9" style="155"/>
  </cols>
  <sheetData>
    <row r="1" spans="1:1" s="156" customFormat="1" ht="18.75" customHeight="1" x14ac:dyDescent="0.2">
      <c r="A1" s="157" t="s">
        <v>121</v>
      </c>
    </row>
    <row r="2" spans="1:1" s="156" customFormat="1" ht="18.75" customHeight="1" x14ac:dyDescent="0.2">
      <c r="A2" s="159" t="s">
        <v>106</v>
      </c>
    </row>
    <row r="3" spans="1:1" s="156" customFormat="1" ht="18.75" customHeight="1" x14ac:dyDescent="0.2">
      <c r="A3" s="159" t="s">
        <v>115</v>
      </c>
    </row>
    <row r="4" spans="1:1" s="156" customFormat="1" ht="18.75" customHeight="1" x14ac:dyDescent="0.2">
      <c r="A4" s="159" t="s">
        <v>107</v>
      </c>
    </row>
    <row r="5" spans="1:1" s="156" customFormat="1" ht="18.75" customHeight="1" x14ac:dyDescent="0.2">
      <c r="A5" s="159" t="s">
        <v>116</v>
      </c>
    </row>
    <row r="6" spans="1:1" s="156" customFormat="1" ht="18.75" customHeight="1" x14ac:dyDescent="0.2">
      <c r="A6" s="159" t="s">
        <v>108</v>
      </c>
    </row>
    <row r="7" spans="1:1" s="156" customFormat="1" ht="18.75" customHeight="1" x14ac:dyDescent="0.2">
      <c r="A7" s="159" t="s">
        <v>109</v>
      </c>
    </row>
    <row r="8" spans="1:1" s="156" customFormat="1" ht="18.75" customHeight="1" x14ac:dyDescent="0.2">
      <c r="A8" s="159" t="s">
        <v>110</v>
      </c>
    </row>
    <row r="9" spans="1:1" s="156" customFormat="1" ht="18.75" customHeight="1" x14ac:dyDescent="0.2">
      <c r="A9" s="159" t="s">
        <v>111</v>
      </c>
    </row>
    <row r="10" spans="1:1" s="156" customFormat="1" ht="18.75" customHeight="1" x14ac:dyDescent="0.2">
      <c r="A10" s="159" t="s">
        <v>112</v>
      </c>
    </row>
    <row r="11" spans="1:1" s="156" customFormat="1" ht="18.75" customHeight="1" x14ac:dyDescent="0.2">
      <c r="A11" s="159" t="s">
        <v>113</v>
      </c>
    </row>
    <row r="12" spans="1:1" s="156" customFormat="1" ht="18.75" customHeight="1" x14ac:dyDescent="0.2">
      <c r="A12" s="159" t="s">
        <v>114</v>
      </c>
    </row>
    <row r="13" spans="1:1" s="156" customFormat="1" ht="18.75" customHeight="1" x14ac:dyDescent="0.2">
      <c r="A13" s="157"/>
    </row>
    <row r="14" spans="1:1" s="156" customFormat="1" ht="18.75" customHeight="1" x14ac:dyDescent="0.2">
      <c r="A14" s="157"/>
    </row>
  </sheetData>
  <phoneticPr fontId="2"/>
  <hyperlinks>
    <hyperlink ref="A2" location="'一般会計歳入決算額'!A1" display="一般会計歳入決算額" xr:uid="{00000000-0004-0000-0000-000000000000}"/>
    <hyperlink ref="A3" location="'一般会計歳入決算額グラフ'!A1" display="一般会計歳入決算額グラフ" xr:uid="{00000000-0004-0000-0000-000001000000}"/>
    <hyperlink ref="A4" location="'一般会計歳出決算額'!A1" display="一般会計歳出決算額" xr:uid="{00000000-0004-0000-0000-000002000000}"/>
    <hyperlink ref="A5" location="'一般会計歳出決算額グラフ'!A1" display="一般会計歳出決算額グラフ" xr:uid="{00000000-0004-0000-0000-000003000000}"/>
    <hyperlink ref="A6" location="'特別・企業会計歳入歳出決算額'!A1" display="特別・企業会計歳入歳出決算額" xr:uid="{00000000-0004-0000-0000-000004000000}"/>
    <hyperlink ref="A7" location="'普通会計決算性質別歳出'!A1" display="普通会計決算性質別歳出" xr:uid="{00000000-0004-0000-0000-000005000000}"/>
    <hyperlink ref="A8" location="'町債の決算額（一般会計）'!A1" display="町債の決算額（一般会計）" xr:uid="{00000000-0004-0000-0000-000006000000}"/>
    <hyperlink ref="A9" location="'財政力'!A1" display="財政力" xr:uid="{00000000-0004-0000-0000-000007000000}"/>
    <hyperlink ref="A10" location="'町有財産'!A1" display="町有財産" xr:uid="{00000000-0004-0000-0000-000008000000}"/>
    <hyperlink ref="A11" location="'町税収入決算額'!A1" display="町税収入決算額" xr:uid="{00000000-0004-0000-0000-000009000000}"/>
    <hyperlink ref="A12" location="'町税滞納額'!A1" display="町税滞納額" xr:uid="{00000000-0004-0000-0000-00000A000000}"/>
  </hyperlinks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J9"/>
  <sheetViews>
    <sheetView showGridLines="0" view="pageBreakPreview" zoomScale="190" zoomScaleNormal="160" zoomScaleSheetLayoutView="190" workbookViewId="0">
      <selection activeCell="E1" sqref="E1"/>
    </sheetView>
  </sheetViews>
  <sheetFormatPr defaultColWidth="2.88671875" defaultRowHeight="12.75" customHeight="1" x14ac:dyDescent="0.2"/>
  <cols>
    <col min="1" max="1" width="6.88671875" style="1" customWidth="1"/>
    <col min="2" max="3" width="11.109375" style="1" customWidth="1"/>
    <col min="4" max="4" width="13.6640625" style="6" customWidth="1"/>
    <col min="5" max="8" width="7.88671875" style="6" customWidth="1"/>
    <col min="9" max="9" width="8" style="6" customWidth="1"/>
    <col min="10" max="10" width="2.88671875" style="6" customWidth="1"/>
    <col min="11" max="11" width="9.88671875" style="1" customWidth="1"/>
    <col min="12" max="16384" width="2.88671875" style="1"/>
  </cols>
  <sheetData>
    <row r="1" spans="1:10" s="33" customFormat="1" ht="17.100000000000001" customHeight="1" x14ac:dyDescent="0.2">
      <c r="A1" s="96" t="s">
        <v>75</v>
      </c>
      <c r="B1" s="101"/>
      <c r="C1" s="101"/>
      <c r="D1" s="101"/>
    </row>
    <row r="2" spans="1:10" ht="12" customHeight="1" x14ac:dyDescent="0.2">
      <c r="A2" s="63"/>
      <c r="B2" s="63"/>
      <c r="C2" s="63"/>
      <c r="D2" s="88" t="s">
        <v>89</v>
      </c>
      <c r="E2" s="1"/>
      <c r="F2" s="1"/>
      <c r="G2" s="1"/>
      <c r="H2" s="1"/>
      <c r="I2" s="1"/>
      <c r="J2" s="1"/>
    </row>
    <row r="3" spans="1:10" ht="40.5" customHeight="1" x14ac:dyDescent="0.2">
      <c r="A3" s="102"/>
      <c r="B3" s="103" t="s">
        <v>74</v>
      </c>
      <c r="C3" s="103" t="s">
        <v>73</v>
      </c>
      <c r="D3" s="103" t="s">
        <v>72</v>
      </c>
      <c r="E3" s="1"/>
      <c r="F3" s="1"/>
      <c r="G3" s="1"/>
      <c r="H3" s="1"/>
      <c r="I3" s="1"/>
      <c r="J3" s="1"/>
    </row>
    <row r="4" spans="1:10" ht="16.5" customHeight="1" x14ac:dyDescent="0.2">
      <c r="A4" s="97" t="s">
        <v>147</v>
      </c>
      <c r="B4" s="131">
        <v>1415714</v>
      </c>
      <c r="C4" s="132">
        <v>136603</v>
      </c>
      <c r="D4" s="137">
        <v>5582098</v>
      </c>
      <c r="E4" s="1"/>
      <c r="F4" s="1"/>
      <c r="G4" s="1"/>
      <c r="H4" s="1"/>
      <c r="I4" s="1"/>
      <c r="J4" s="1"/>
    </row>
    <row r="5" spans="1:10" ht="16.5" customHeight="1" x14ac:dyDescent="0.2">
      <c r="A5" s="97">
        <v>3</v>
      </c>
      <c r="B5" s="131">
        <v>1416270</v>
      </c>
      <c r="C5" s="132">
        <v>135794</v>
      </c>
      <c r="D5" s="137">
        <v>5917615</v>
      </c>
      <c r="E5" s="1"/>
      <c r="F5" s="1"/>
      <c r="G5" s="1"/>
      <c r="H5" s="1"/>
      <c r="I5" s="1"/>
      <c r="J5" s="1"/>
    </row>
    <row r="6" spans="1:10" ht="16.5" customHeight="1" x14ac:dyDescent="0.2">
      <c r="A6" s="97">
        <v>4</v>
      </c>
      <c r="B6" s="131">
        <v>1418504</v>
      </c>
      <c r="C6" s="132">
        <v>135794</v>
      </c>
      <c r="D6" s="137">
        <v>6824566</v>
      </c>
      <c r="E6" s="1"/>
      <c r="F6" s="1"/>
      <c r="G6" s="1"/>
      <c r="H6" s="1"/>
      <c r="I6" s="1"/>
      <c r="J6" s="1"/>
    </row>
    <row r="7" spans="1:10" ht="16.5" customHeight="1" x14ac:dyDescent="0.2">
      <c r="A7" s="97">
        <v>5</v>
      </c>
      <c r="B7" s="210">
        <v>1418070</v>
      </c>
      <c r="C7" s="211">
        <v>135891</v>
      </c>
      <c r="D7" s="212">
        <v>7433635</v>
      </c>
      <c r="E7" s="1"/>
      <c r="F7" s="1"/>
      <c r="G7" s="1"/>
      <c r="H7" s="1"/>
      <c r="I7" s="1"/>
      <c r="J7" s="1"/>
    </row>
    <row r="8" spans="1:10" ht="16.5" customHeight="1" x14ac:dyDescent="0.2">
      <c r="A8" s="99">
        <v>6</v>
      </c>
      <c r="B8" s="205">
        <v>1420959</v>
      </c>
      <c r="C8" s="206">
        <v>135884</v>
      </c>
      <c r="D8" s="213">
        <v>7933696</v>
      </c>
      <c r="E8" s="1"/>
      <c r="F8" s="1"/>
      <c r="G8" s="1"/>
      <c r="H8" s="1"/>
      <c r="I8" s="1"/>
      <c r="J8" s="1"/>
    </row>
    <row r="9" spans="1:10" s="30" customFormat="1" ht="12" customHeight="1" x14ac:dyDescent="0.15">
      <c r="A9" s="104"/>
      <c r="B9" s="104"/>
      <c r="C9" s="105"/>
      <c r="D9" s="74" t="s">
        <v>153</v>
      </c>
    </row>
  </sheetData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F27"/>
  <sheetViews>
    <sheetView showGridLines="0" view="pageBreakPreview" zoomScale="175" zoomScaleNormal="145" zoomScaleSheetLayoutView="175" workbookViewId="0">
      <selection activeCell="G1" sqref="G1"/>
    </sheetView>
  </sheetViews>
  <sheetFormatPr defaultColWidth="2.88671875" defaultRowHeight="12.75" customHeight="1" x14ac:dyDescent="0.2"/>
  <cols>
    <col min="1" max="1" width="9.77734375" style="1" customWidth="1"/>
    <col min="2" max="5" width="6.6640625" style="1" customWidth="1"/>
    <col min="6" max="6" width="6.6640625" style="63" customWidth="1"/>
    <col min="7" max="16384" width="2.88671875" style="1"/>
  </cols>
  <sheetData>
    <row r="1" spans="1:6" s="36" customFormat="1" ht="17.100000000000001" customHeight="1" x14ac:dyDescent="0.2">
      <c r="A1" s="106" t="s">
        <v>88</v>
      </c>
      <c r="B1" s="107"/>
      <c r="C1" s="107"/>
      <c r="D1" s="107"/>
      <c r="E1" s="107"/>
      <c r="F1" s="107"/>
    </row>
    <row r="2" spans="1:6" ht="12" customHeight="1" x14ac:dyDescent="0.2">
      <c r="A2" s="63"/>
      <c r="B2" s="63"/>
      <c r="C2" s="63"/>
      <c r="D2" s="63"/>
      <c r="E2" s="63"/>
      <c r="F2" s="88" t="s">
        <v>40</v>
      </c>
    </row>
    <row r="3" spans="1:6" ht="27" customHeight="1" x14ac:dyDescent="0.2">
      <c r="A3" s="108"/>
      <c r="B3" s="109" t="s">
        <v>147</v>
      </c>
      <c r="C3" s="109">
        <v>3</v>
      </c>
      <c r="D3" s="109">
        <v>4</v>
      </c>
      <c r="E3" s="109">
        <v>5</v>
      </c>
      <c r="F3" s="109">
        <v>6</v>
      </c>
    </row>
    <row r="4" spans="1:6" ht="15.75" customHeight="1" x14ac:dyDescent="0.2">
      <c r="A4" s="110" t="s">
        <v>50</v>
      </c>
      <c r="B4" s="127">
        <f>SUM(B5:B11)</f>
        <v>8477024</v>
      </c>
      <c r="C4" s="127">
        <f>SUM(C5:C11)</f>
        <v>8272137</v>
      </c>
      <c r="D4" s="127">
        <f>SUM(D5:D11)</f>
        <v>8595725</v>
      </c>
      <c r="E4" s="127">
        <f>SUM(E5:E11)</f>
        <v>9000313</v>
      </c>
      <c r="F4" s="214">
        <f>SUM(F5:F11)</f>
        <v>9201100</v>
      </c>
    </row>
    <row r="5" spans="1:6" ht="15.75" customHeight="1" x14ac:dyDescent="0.2">
      <c r="A5" s="111" t="s">
        <v>83</v>
      </c>
      <c r="B5" s="128">
        <v>3624114</v>
      </c>
      <c r="C5" s="128">
        <v>3406562</v>
      </c>
      <c r="D5" s="128">
        <v>3466354</v>
      </c>
      <c r="E5" s="128">
        <v>3589558</v>
      </c>
      <c r="F5" s="215">
        <v>3730598</v>
      </c>
    </row>
    <row r="6" spans="1:6" ht="15.75" customHeight="1" x14ac:dyDescent="0.2">
      <c r="A6" s="111" t="s">
        <v>82</v>
      </c>
      <c r="B6" s="128">
        <v>3913792</v>
      </c>
      <c r="C6" s="128">
        <v>3884659</v>
      </c>
      <c r="D6" s="128">
        <v>4111261</v>
      </c>
      <c r="E6" s="128">
        <v>4359625</v>
      </c>
      <c r="F6" s="215">
        <v>4410645</v>
      </c>
    </row>
    <row r="7" spans="1:6" ht="15.75" customHeight="1" x14ac:dyDescent="0.2">
      <c r="A7" s="111" t="s">
        <v>81</v>
      </c>
      <c r="B7" s="128">
        <v>123702</v>
      </c>
      <c r="C7" s="128">
        <v>128335</v>
      </c>
      <c r="D7" s="128">
        <v>137278</v>
      </c>
      <c r="E7" s="128">
        <v>141186</v>
      </c>
      <c r="F7" s="215">
        <v>145783</v>
      </c>
    </row>
    <row r="8" spans="1:6" ht="15.75" customHeight="1" x14ac:dyDescent="0.2">
      <c r="A8" s="111" t="s">
        <v>80</v>
      </c>
      <c r="B8" s="128">
        <v>237090</v>
      </c>
      <c r="C8" s="128">
        <v>255800</v>
      </c>
      <c r="D8" s="128">
        <v>275808</v>
      </c>
      <c r="E8" s="128">
        <v>287902</v>
      </c>
      <c r="F8" s="215">
        <v>284083</v>
      </c>
    </row>
    <row r="9" spans="1:6" ht="15.75" customHeight="1" x14ac:dyDescent="0.2">
      <c r="A9" s="111" t="s">
        <v>79</v>
      </c>
      <c r="B9" s="128">
        <v>0</v>
      </c>
      <c r="C9" s="128">
        <v>0</v>
      </c>
      <c r="D9" s="128">
        <v>0</v>
      </c>
      <c r="E9" s="128">
        <v>0</v>
      </c>
      <c r="F9" s="215">
        <v>0</v>
      </c>
    </row>
    <row r="10" spans="1:6" ht="15.75" customHeight="1" x14ac:dyDescent="0.2">
      <c r="A10" s="111" t="s">
        <v>78</v>
      </c>
      <c r="B10" s="128">
        <v>577936</v>
      </c>
      <c r="C10" s="128">
        <v>591962</v>
      </c>
      <c r="D10" s="128">
        <v>600734</v>
      </c>
      <c r="E10" s="128">
        <v>615374</v>
      </c>
      <c r="F10" s="215">
        <v>621529</v>
      </c>
    </row>
    <row r="11" spans="1:6" ht="15.75" customHeight="1" x14ac:dyDescent="0.2">
      <c r="A11" s="111" t="s">
        <v>77</v>
      </c>
      <c r="B11" s="128">
        <v>390</v>
      </c>
      <c r="C11" s="128">
        <v>4819</v>
      </c>
      <c r="D11" s="128">
        <v>4290</v>
      </c>
      <c r="E11" s="128">
        <v>6668</v>
      </c>
      <c r="F11" s="215">
        <v>8462</v>
      </c>
    </row>
    <row r="12" spans="1:6" ht="12" customHeight="1" x14ac:dyDescent="0.15">
      <c r="A12" s="63"/>
      <c r="B12" s="63"/>
      <c r="C12" s="63"/>
      <c r="D12" s="63"/>
      <c r="E12" s="63"/>
      <c r="F12" s="74" t="s">
        <v>76</v>
      </c>
    </row>
    <row r="13" spans="1:6" s="36" customFormat="1" ht="17.100000000000001" customHeight="1" x14ac:dyDescent="0.2">
      <c r="A13" s="55"/>
      <c r="B13" s="56"/>
      <c r="C13" s="56"/>
      <c r="D13" s="56"/>
      <c r="E13" s="56"/>
      <c r="F13" s="216"/>
    </row>
    <row r="14" spans="1:6" ht="12" customHeight="1" x14ac:dyDescent="0.2">
      <c r="A14" s="6"/>
      <c r="B14" s="6"/>
      <c r="C14" s="6"/>
      <c r="D14" s="6"/>
      <c r="E14" s="6"/>
      <c r="F14" s="70"/>
    </row>
    <row r="15" spans="1:6" ht="27" customHeight="1" x14ac:dyDescent="0.2">
      <c r="A15" s="35"/>
      <c r="B15" s="2"/>
      <c r="C15" s="2"/>
      <c r="D15" s="2"/>
      <c r="E15" s="2"/>
      <c r="F15" s="64"/>
    </row>
    <row r="16" spans="1:6" ht="15.75" customHeight="1" x14ac:dyDescent="0.2">
      <c r="A16" s="57"/>
      <c r="B16" s="58"/>
      <c r="C16" s="58"/>
      <c r="D16" s="58"/>
      <c r="E16" s="58"/>
      <c r="F16" s="217"/>
    </row>
    <row r="17" spans="1:6" ht="15.75" customHeight="1" x14ac:dyDescent="0.2">
      <c r="A17" s="59"/>
      <c r="B17" s="50"/>
      <c r="C17" s="50"/>
      <c r="D17" s="50"/>
      <c r="E17" s="50"/>
      <c r="F17" s="218"/>
    </row>
    <row r="18" spans="1:6" ht="15.75" customHeight="1" x14ac:dyDescent="0.2">
      <c r="A18" s="59"/>
      <c r="B18" s="50"/>
      <c r="C18" s="50"/>
      <c r="D18" s="50"/>
      <c r="E18" s="50"/>
      <c r="F18" s="218"/>
    </row>
    <row r="19" spans="1:6" ht="15.75" customHeight="1" x14ac:dyDescent="0.2">
      <c r="A19" s="59"/>
      <c r="B19" s="50"/>
      <c r="C19" s="50"/>
      <c r="D19" s="50"/>
      <c r="E19" s="50"/>
      <c r="F19" s="218"/>
    </row>
    <row r="20" spans="1:6" ht="15.75" customHeight="1" x14ac:dyDescent="0.2">
      <c r="A20" s="59"/>
      <c r="B20" s="50"/>
      <c r="C20" s="50"/>
      <c r="D20" s="50"/>
      <c r="E20" s="50"/>
      <c r="F20" s="218"/>
    </row>
    <row r="21" spans="1:6" ht="15.75" customHeight="1" x14ac:dyDescent="0.2">
      <c r="A21" s="59"/>
      <c r="B21" s="50"/>
      <c r="C21" s="50"/>
      <c r="D21" s="50"/>
      <c r="E21" s="50"/>
      <c r="F21" s="218"/>
    </row>
    <row r="22" spans="1:6" ht="15.75" customHeight="1" x14ac:dyDescent="0.2">
      <c r="A22" s="59"/>
      <c r="B22" s="50"/>
      <c r="C22" s="50"/>
      <c r="D22" s="50"/>
      <c r="E22" s="50"/>
      <c r="F22" s="218"/>
    </row>
    <row r="23" spans="1:6" ht="15.75" customHeight="1" x14ac:dyDescent="0.2">
      <c r="A23" s="59"/>
      <c r="B23" s="50"/>
      <c r="C23" s="50"/>
      <c r="D23" s="50"/>
      <c r="E23" s="50"/>
      <c r="F23" s="218"/>
    </row>
    <row r="24" spans="1:6" ht="12" customHeight="1" x14ac:dyDescent="0.15">
      <c r="A24" s="6"/>
      <c r="B24" s="6"/>
      <c r="C24" s="6"/>
      <c r="D24" s="6"/>
      <c r="E24" s="6"/>
      <c r="F24" s="104"/>
    </row>
    <row r="25" spans="1:6" ht="12.75" customHeight="1" x14ac:dyDescent="0.2">
      <c r="A25" s="6"/>
      <c r="B25" s="6"/>
      <c r="C25" s="6"/>
      <c r="D25" s="6"/>
      <c r="E25" s="6"/>
      <c r="F25" s="198"/>
    </row>
    <row r="26" spans="1:6" ht="6.9" customHeight="1" x14ac:dyDescent="0.2"/>
    <row r="27" spans="1:6" ht="17.100000000000001" customHeight="1" x14ac:dyDescent="0.2"/>
  </sheetData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F15"/>
  <sheetViews>
    <sheetView showGridLines="0" view="pageBreakPreview" zoomScale="190" zoomScaleNormal="145" zoomScaleSheetLayoutView="190" workbookViewId="0">
      <selection activeCell="G1" sqref="G1"/>
    </sheetView>
  </sheetViews>
  <sheetFormatPr defaultColWidth="2.88671875" defaultRowHeight="12.75" customHeight="1" x14ac:dyDescent="0.2"/>
  <cols>
    <col min="1" max="1" width="9.77734375" style="1" customWidth="1"/>
    <col min="2" max="5" width="6.6640625" style="1" customWidth="1"/>
    <col min="6" max="6" width="6.6640625" style="63" customWidth="1"/>
    <col min="7" max="16384" width="2.88671875" style="1"/>
  </cols>
  <sheetData>
    <row r="1" spans="1:6" s="36" customFormat="1" ht="17.100000000000001" customHeight="1" x14ac:dyDescent="0.2">
      <c r="A1" s="106" t="s">
        <v>92</v>
      </c>
      <c r="B1" s="107"/>
      <c r="C1" s="107"/>
      <c r="D1" s="107"/>
      <c r="E1" s="107"/>
      <c r="F1" s="107"/>
    </row>
    <row r="2" spans="1:6" ht="12" customHeight="1" x14ac:dyDescent="0.2">
      <c r="A2" s="63"/>
      <c r="B2" s="63"/>
      <c r="C2" s="63"/>
      <c r="D2" s="63"/>
      <c r="E2" s="63"/>
      <c r="F2" s="88" t="s">
        <v>40</v>
      </c>
    </row>
    <row r="3" spans="1:6" ht="27" customHeight="1" x14ac:dyDescent="0.2">
      <c r="A3" s="108"/>
      <c r="B3" s="109" t="s">
        <v>147</v>
      </c>
      <c r="C3" s="109">
        <v>3</v>
      </c>
      <c r="D3" s="109">
        <v>4</v>
      </c>
      <c r="E3" s="109">
        <v>5</v>
      </c>
      <c r="F3" s="109">
        <v>6</v>
      </c>
    </row>
    <row r="4" spans="1:6" ht="15.75" customHeight="1" x14ac:dyDescent="0.2">
      <c r="A4" s="110" t="s">
        <v>50</v>
      </c>
      <c r="B4" s="127">
        <f>SUM(B5:B11)</f>
        <v>277372</v>
      </c>
      <c r="C4" s="127">
        <f>SUM(C5:C11)</f>
        <v>132792</v>
      </c>
      <c r="D4" s="127">
        <f>SUM(D5:D11)</f>
        <v>136550</v>
      </c>
      <c r="E4" s="127">
        <f>SUM(E5:E11)</f>
        <v>140742</v>
      </c>
      <c r="F4" s="214">
        <f>SUM(F5:F11)</f>
        <v>146577</v>
      </c>
    </row>
    <row r="5" spans="1:6" ht="15.75" customHeight="1" x14ac:dyDescent="0.2">
      <c r="A5" s="111" t="s">
        <v>83</v>
      </c>
      <c r="B5" s="128">
        <v>107468</v>
      </c>
      <c r="C5" s="128">
        <v>87657</v>
      </c>
      <c r="D5" s="128">
        <v>90268</v>
      </c>
      <c r="E5" s="128">
        <v>91284</v>
      </c>
      <c r="F5" s="215">
        <v>96803</v>
      </c>
    </row>
    <row r="6" spans="1:6" ht="15.75" customHeight="1" x14ac:dyDescent="0.2">
      <c r="A6" s="111" t="s">
        <v>82</v>
      </c>
      <c r="B6" s="128">
        <v>140761</v>
      </c>
      <c r="C6" s="128">
        <v>32316</v>
      </c>
      <c r="D6" s="128">
        <v>33344</v>
      </c>
      <c r="E6" s="128">
        <v>36670</v>
      </c>
      <c r="F6" s="215">
        <v>36472</v>
      </c>
    </row>
    <row r="7" spans="1:6" ht="15.75" customHeight="1" x14ac:dyDescent="0.2">
      <c r="A7" s="111" t="s">
        <v>81</v>
      </c>
      <c r="B7" s="128">
        <v>8029</v>
      </c>
      <c r="C7" s="128">
        <v>7875</v>
      </c>
      <c r="D7" s="128">
        <v>7828</v>
      </c>
      <c r="E7" s="128">
        <v>7656</v>
      </c>
      <c r="F7" s="215">
        <v>8360</v>
      </c>
    </row>
    <row r="8" spans="1:6" ht="15.75" customHeight="1" x14ac:dyDescent="0.2">
      <c r="A8" s="111" t="s">
        <v>80</v>
      </c>
      <c r="B8" s="128">
        <v>0</v>
      </c>
      <c r="C8" s="128">
        <v>0</v>
      </c>
      <c r="D8" s="128">
        <v>0</v>
      </c>
      <c r="E8" s="128">
        <v>0</v>
      </c>
      <c r="F8" s="215">
        <v>0</v>
      </c>
    </row>
    <row r="9" spans="1:6" ht="15.75" customHeight="1" x14ac:dyDescent="0.2">
      <c r="A9" s="111" t="s">
        <v>79</v>
      </c>
      <c r="B9" s="128">
        <v>0</v>
      </c>
      <c r="C9" s="128">
        <v>0</v>
      </c>
      <c r="D9" s="128">
        <v>0</v>
      </c>
      <c r="E9" s="128">
        <v>0</v>
      </c>
      <c r="F9" s="215">
        <v>0</v>
      </c>
    </row>
    <row r="10" spans="1:6" ht="15.75" customHeight="1" x14ac:dyDescent="0.2">
      <c r="A10" s="111" t="s">
        <v>78</v>
      </c>
      <c r="B10" s="128">
        <v>21114</v>
      </c>
      <c r="C10" s="128">
        <v>4944</v>
      </c>
      <c r="D10" s="128">
        <v>5110</v>
      </c>
      <c r="E10" s="128">
        <v>5132</v>
      </c>
      <c r="F10" s="215">
        <v>4942</v>
      </c>
    </row>
    <row r="11" spans="1:6" ht="15.75" customHeight="1" x14ac:dyDescent="0.2">
      <c r="A11" s="111" t="s">
        <v>77</v>
      </c>
      <c r="B11" s="128">
        <v>0</v>
      </c>
      <c r="C11" s="128">
        <v>0</v>
      </c>
      <c r="D11" s="128">
        <v>0</v>
      </c>
      <c r="E11" s="128">
        <v>0</v>
      </c>
      <c r="F11" s="215">
        <v>0</v>
      </c>
    </row>
    <row r="12" spans="1:6" ht="12" customHeight="1" x14ac:dyDescent="0.15">
      <c r="A12" s="63"/>
      <c r="B12" s="63"/>
      <c r="C12" s="63"/>
      <c r="D12" s="63"/>
      <c r="E12" s="63"/>
      <c r="F12" s="74" t="s">
        <v>76</v>
      </c>
    </row>
    <row r="14" spans="1:6" ht="6.9" customHeight="1" x14ac:dyDescent="0.2"/>
    <row r="15" spans="1:6" ht="17.100000000000001" customHeight="1" x14ac:dyDescent="0.2"/>
  </sheetData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8"/>
  <dimension ref="A1:P28"/>
  <sheetViews>
    <sheetView showGridLines="0" view="pageBreakPreview" zoomScale="154" zoomScaleNormal="145" zoomScaleSheetLayoutView="154" workbookViewId="0">
      <selection activeCell="H1" sqref="H1"/>
    </sheetView>
  </sheetViews>
  <sheetFormatPr defaultColWidth="2.88671875" defaultRowHeight="12.75" customHeight="1" x14ac:dyDescent="0.2"/>
  <cols>
    <col min="1" max="1" width="12.88671875" style="1" customWidth="1"/>
    <col min="2" max="2" width="8" style="1" bestFit="1" customWidth="1"/>
    <col min="3" max="3" width="4.6640625" style="1" bestFit="1" customWidth="1"/>
    <col min="4" max="4" width="8" style="1" bestFit="1" customWidth="1"/>
    <col min="5" max="5" width="4.6640625" style="1" bestFit="1" customWidth="1"/>
    <col min="6" max="6" width="8" style="63" bestFit="1" customWidth="1"/>
    <col min="7" max="7" width="4.21875" style="63" customWidth="1"/>
    <col min="8" max="8" width="7" style="1" customWidth="1"/>
    <col min="9" max="9" width="7.33203125" style="161" customWidth="1"/>
    <col min="10" max="10" width="6.6640625" style="1" customWidth="1"/>
    <col min="11" max="11" width="11.109375" style="1" customWidth="1"/>
    <col min="12" max="12" width="5.77734375" style="161" customWidth="1"/>
    <col min="13" max="15" width="2.88671875" style="1"/>
    <col min="16" max="16" width="9.44140625" style="1" customWidth="1"/>
    <col min="17" max="16384" width="2.88671875" style="1"/>
  </cols>
  <sheetData>
    <row r="1" spans="1:16" ht="17.100000000000001" customHeight="1" x14ac:dyDescent="0.2">
      <c r="A1" s="67" t="s">
        <v>84</v>
      </c>
      <c r="B1" s="68"/>
      <c r="C1" s="68"/>
      <c r="D1" s="68"/>
      <c r="E1" s="68"/>
      <c r="F1" s="68"/>
      <c r="G1" s="68"/>
      <c r="H1" s="7"/>
    </row>
    <row r="2" spans="1:16" ht="12" customHeight="1" x14ac:dyDescent="0.15">
      <c r="A2" s="69"/>
      <c r="B2" s="68"/>
      <c r="C2" s="68"/>
      <c r="D2" s="63"/>
      <c r="E2" s="70"/>
      <c r="G2" s="70" t="s">
        <v>31</v>
      </c>
      <c r="H2" s="7"/>
    </row>
    <row r="3" spans="1:16" ht="21.75" customHeight="1" x14ac:dyDescent="0.2">
      <c r="A3" s="71"/>
      <c r="B3" s="219" t="s">
        <v>157</v>
      </c>
      <c r="C3" s="220"/>
      <c r="D3" s="219" t="s">
        <v>158</v>
      </c>
      <c r="E3" s="220"/>
      <c r="F3" s="219" t="s">
        <v>159</v>
      </c>
      <c r="G3" s="220"/>
      <c r="H3" s="7"/>
    </row>
    <row r="4" spans="1:16" ht="13.5" customHeight="1" x14ac:dyDescent="0.2">
      <c r="A4" s="149" t="s">
        <v>32</v>
      </c>
      <c r="B4" s="150">
        <f>SUM(B5:B26)</f>
        <v>18852698</v>
      </c>
      <c r="C4" s="151">
        <v>100</v>
      </c>
      <c r="D4" s="150">
        <f>SUM(D5:D26)</f>
        <v>18103995</v>
      </c>
      <c r="E4" s="151">
        <v>100</v>
      </c>
      <c r="F4" s="179">
        <f>SUM(F5:F26)</f>
        <v>19646397</v>
      </c>
      <c r="G4" s="180">
        <f>SUM(G5:G26)</f>
        <v>100</v>
      </c>
      <c r="H4" s="7"/>
    </row>
    <row r="5" spans="1:16" ht="13.5" customHeight="1" x14ac:dyDescent="0.2">
      <c r="A5" s="152" t="s">
        <v>33</v>
      </c>
      <c r="B5" s="138">
        <v>8595725</v>
      </c>
      <c r="C5" s="139">
        <v>45.6</v>
      </c>
      <c r="D5" s="138">
        <v>9000313</v>
      </c>
      <c r="E5" s="139">
        <v>49.7</v>
      </c>
      <c r="F5" s="181">
        <v>9201100</v>
      </c>
      <c r="G5" s="182">
        <v>46.8</v>
      </c>
      <c r="H5" s="7"/>
      <c r="I5" s="163"/>
      <c r="J5" s="162" t="s">
        <v>126</v>
      </c>
    </row>
    <row r="6" spans="1:16" ht="13.5" customHeight="1" x14ac:dyDescent="0.2">
      <c r="A6" s="152" t="s">
        <v>34</v>
      </c>
      <c r="B6" s="138">
        <v>144227</v>
      </c>
      <c r="C6" s="139">
        <v>0.8</v>
      </c>
      <c r="D6" s="138">
        <v>145830</v>
      </c>
      <c r="E6" s="139">
        <v>0.8</v>
      </c>
      <c r="F6" s="181">
        <v>145623</v>
      </c>
      <c r="G6" s="182">
        <v>0.7</v>
      </c>
      <c r="H6" s="7"/>
      <c r="J6" s="145">
        <v>1</v>
      </c>
      <c r="K6" s="16" t="s">
        <v>33</v>
      </c>
      <c r="L6" s="163">
        <f>G5</f>
        <v>46.8</v>
      </c>
      <c r="P6" s="16"/>
    </row>
    <row r="7" spans="1:16" ht="13.5" customHeight="1" x14ac:dyDescent="0.2">
      <c r="A7" s="152" t="s">
        <v>35</v>
      </c>
      <c r="B7" s="138">
        <v>3605</v>
      </c>
      <c r="C7" s="139">
        <v>0</v>
      </c>
      <c r="D7" s="138">
        <v>3473</v>
      </c>
      <c r="E7" s="139">
        <v>0</v>
      </c>
      <c r="F7" s="181">
        <v>4672</v>
      </c>
      <c r="G7" s="182">
        <v>0</v>
      </c>
      <c r="H7" s="7"/>
      <c r="J7" s="146">
        <v>6</v>
      </c>
      <c r="K7" s="16" t="s">
        <v>4</v>
      </c>
      <c r="L7" s="163">
        <f>G15</f>
        <v>6.8</v>
      </c>
      <c r="P7" s="16"/>
    </row>
    <row r="8" spans="1:16" ht="13.5" customHeight="1" x14ac:dyDescent="0.2">
      <c r="A8" s="152" t="s">
        <v>36</v>
      </c>
      <c r="B8" s="138">
        <v>63195</v>
      </c>
      <c r="C8" s="139">
        <v>0.3</v>
      </c>
      <c r="D8" s="138">
        <v>72000</v>
      </c>
      <c r="E8" s="139">
        <v>0.4</v>
      </c>
      <c r="F8" s="181">
        <v>95718</v>
      </c>
      <c r="G8" s="182">
        <v>0.5</v>
      </c>
      <c r="H8" s="7"/>
      <c r="I8" s="163"/>
      <c r="J8" s="147">
        <v>5</v>
      </c>
      <c r="K8" s="16" t="s">
        <v>14</v>
      </c>
      <c r="L8" s="163">
        <f>G26</f>
        <v>1.4</v>
      </c>
      <c r="P8" s="16"/>
    </row>
    <row r="9" spans="1:16" ht="13.5" customHeight="1" x14ac:dyDescent="0.2">
      <c r="A9" s="152" t="s">
        <v>37</v>
      </c>
      <c r="B9" s="138">
        <v>43416</v>
      </c>
      <c r="C9" s="139">
        <v>0.2</v>
      </c>
      <c r="D9" s="138">
        <v>73906</v>
      </c>
      <c r="E9" s="139">
        <v>0.4</v>
      </c>
      <c r="F9" s="181">
        <v>126944</v>
      </c>
      <c r="G9" s="182">
        <v>0.6</v>
      </c>
      <c r="H9" s="7"/>
      <c r="J9" s="147">
        <v>3</v>
      </c>
      <c r="K9" s="16" t="s">
        <v>8</v>
      </c>
      <c r="L9" s="163">
        <f>G20</f>
        <v>7</v>
      </c>
      <c r="P9" s="16"/>
    </row>
    <row r="10" spans="1:16" ht="13.5" customHeight="1" x14ac:dyDescent="0.2">
      <c r="A10" s="152" t="s">
        <v>100</v>
      </c>
      <c r="B10" s="138">
        <v>105580</v>
      </c>
      <c r="C10" s="139">
        <v>0.6</v>
      </c>
      <c r="D10" s="138">
        <v>129677</v>
      </c>
      <c r="E10" s="139">
        <v>0.7</v>
      </c>
      <c r="F10" s="181">
        <v>172033</v>
      </c>
      <c r="G10" s="182">
        <v>0.9</v>
      </c>
      <c r="H10" s="7"/>
      <c r="J10" s="146">
        <v>2</v>
      </c>
      <c r="K10" s="16" t="s">
        <v>7</v>
      </c>
      <c r="L10" s="163">
        <f>G19</f>
        <v>15.6</v>
      </c>
      <c r="P10" s="16"/>
    </row>
    <row r="11" spans="1:16" ht="13.5" customHeight="1" x14ac:dyDescent="0.2">
      <c r="A11" s="152" t="s">
        <v>15</v>
      </c>
      <c r="B11" s="138">
        <v>1170018</v>
      </c>
      <c r="C11" s="139">
        <v>6.2</v>
      </c>
      <c r="D11" s="138">
        <v>1170100</v>
      </c>
      <c r="E11" s="139">
        <v>6.5</v>
      </c>
      <c r="F11" s="181">
        <v>1232488</v>
      </c>
      <c r="G11" s="182">
        <v>6.3</v>
      </c>
      <c r="H11" s="7"/>
      <c r="I11" s="163"/>
      <c r="J11" s="146">
        <v>4</v>
      </c>
      <c r="K11" s="16" t="s">
        <v>96</v>
      </c>
      <c r="L11" s="163">
        <f>G11</f>
        <v>6.3</v>
      </c>
      <c r="P11" s="16"/>
    </row>
    <row r="12" spans="1:16" ht="13.5" customHeight="1" x14ac:dyDescent="0.2">
      <c r="A12" s="152" t="s">
        <v>38</v>
      </c>
      <c r="B12" s="138">
        <v>2</v>
      </c>
      <c r="C12" s="139">
        <v>0</v>
      </c>
      <c r="D12" s="138">
        <v>285</v>
      </c>
      <c r="E12" s="139">
        <v>0</v>
      </c>
      <c r="F12" s="181">
        <v>2118</v>
      </c>
      <c r="G12" s="182">
        <v>0</v>
      </c>
      <c r="H12" s="7"/>
      <c r="J12" s="146">
        <v>7</v>
      </c>
      <c r="K12" s="16" t="s">
        <v>66</v>
      </c>
      <c r="L12" s="163">
        <f>SUM(G6:G10,G12:G14,G16:G18,G21:G25)</f>
        <v>16.100000000000001</v>
      </c>
      <c r="P12" s="16"/>
    </row>
    <row r="13" spans="1:16" ht="13.5" customHeight="1" x14ac:dyDescent="0.2">
      <c r="A13" s="153" t="s">
        <v>105</v>
      </c>
      <c r="B13" s="138">
        <v>32835</v>
      </c>
      <c r="C13" s="139">
        <v>0.2</v>
      </c>
      <c r="D13" s="138">
        <v>35626</v>
      </c>
      <c r="E13" s="139">
        <v>0.2</v>
      </c>
      <c r="F13" s="181">
        <v>41288</v>
      </c>
      <c r="G13" s="182">
        <v>0.2</v>
      </c>
      <c r="H13" s="7"/>
      <c r="I13" s="163"/>
    </row>
    <row r="14" spans="1:16" ht="13.5" customHeight="1" x14ac:dyDescent="0.2">
      <c r="A14" s="152" t="s">
        <v>3</v>
      </c>
      <c r="B14" s="138">
        <v>90258</v>
      </c>
      <c r="C14" s="139">
        <v>0.5</v>
      </c>
      <c r="D14" s="138">
        <v>86029</v>
      </c>
      <c r="E14" s="139">
        <v>0.5</v>
      </c>
      <c r="F14" s="181">
        <v>325600</v>
      </c>
      <c r="G14" s="182">
        <v>1.7</v>
      </c>
      <c r="H14" s="7"/>
    </row>
    <row r="15" spans="1:16" ht="13.5" customHeight="1" x14ac:dyDescent="0.2">
      <c r="A15" s="152" t="s">
        <v>4</v>
      </c>
      <c r="B15" s="138">
        <v>1244138</v>
      </c>
      <c r="C15" s="139">
        <v>6.6</v>
      </c>
      <c r="D15" s="138">
        <v>1219526</v>
      </c>
      <c r="E15" s="139">
        <v>6.7</v>
      </c>
      <c r="F15" s="181">
        <v>1328992</v>
      </c>
      <c r="G15" s="182">
        <v>6.8</v>
      </c>
      <c r="H15" s="7"/>
      <c r="I15" s="163"/>
    </row>
    <row r="16" spans="1:16" ht="13.5" customHeight="1" x14ac:dyDescent="0.2">
      <c r="A16" s="152" t="s">
        <v>69</v>
      </c>
      <c r="B16" s="138">
        <v>6373</v>
      </c>
      <c r="C16" s="139">
        <v>0</v>
      </c>
      <c r="D16" s="138">
        <v>5722</v>
      </c>
      <c r="E16" s="139">
        <v>0</v>
      </c>
      <c r="F16" s="181">
        <v>6058</v>
      </c>
      <c r="G16" s="182">
        <v>0</v>
      </c>
      <c r="H16" s="7"/>
    </row>
    <row r="17" spans="1:10" ht="13.5" customHeight="1" x14ac:dyDescent="0.2">
      <c r="A17" s="152" t="s">
        <v>5</v>
      </c>
      <c r="B17" s="138">
        <v>4346</v>
      </c>
      <c r="C17" s="139">
        <v>0</v>
      </c>
      <c r="D17" s="138">
        <v>6904</v>
      </c>
      <c r="E17" s="139">
        <v>0</v>
      </c>
      <c r="F17" s="181">
        <v>6002</v>
      </c>
      <c r="G17" s="182">
        <v>0</v>
      </c>
      <c r="H17" s="7"/>
      <c r="I17" s="163"/>
    </row>
    <row r="18" spans="1:10" ht="13.5" customHeight="1" x14ac:dyDescent="0.2">
      <c r="A18" s="152" t="s">
        <v>6</v>
      </c>
      <c r="B18" s="138">
        <v>264213</v>
      </c>
      <c r="C18" s="139">
        <v>1.4</v>
      </c>
      <c r="D18" s="138">
        <v>263721</v>
      </c>
      <c r="E18" s="139">
        <v>1.5</v>
      </c>
      <c r="F18" s="181">
        <v>249023</v>
      </c>
      <c r="G18" s="182">
        <v>1.3</v>
      </c>
      <c r="H18" s="7"/>
      <c r="J18" s="37"/>
    </row>
    <row r="19" spans="1:10" ht="13.5" customHeight="1" x14ac:dyDescent="0.2">
      <c r="A19" s="152" t="s">
        <v>7</v>
      </c>
      <c r="B19" s="138">
        <v>2759476</v>
      </c>
      <c r="C19" s="139">
        <v>14.6</v>
      </c>
      <c r="D19" s="138">
        <v>2337764</v>
      </c>
      <c r="E19" s="139">
        <v>12.9</v>
      </c>
      <c r="F19" s="181">
        <v>3055167</v>
      </c>
      <c r="G19" s="182">
        <v>15.6</v>
      </c>
      <c r="H19" s="7"/>
      <c r="I19" s="163"/>
    </row>
    <row r="20" spans="1:10" ht="13.5" customHeight="1" x14ac:dyDescent="0.2">
      <c r="A20" s="152" t="s">
        <v>8</v>
      </c>
      <c r="B20" s="138">
        <v>1289741</v>
      </c>
      <c r="C20" s="139">
        <v>6.8</v>
      </c>
      <c r="D20" s="138">
        <v>1176154</v>
      </c>
      <c r="E20" s="139">
        <v>6.5</v>
      </c>
      <c r="F20" s="181">
        <v>1377358</v>
      </c>
      <c r="G20" s="182">
        <v>7</v>
      </c>
      <c r="H20" s="7"/>
      <c r="I20" s="163"/>
    </row>
    <row r="21" spans="1:10" ht="13.5" customHeight="1" x14ac:dyDescent="0.2">
      <c r="A21" s="152" t="s">
        <v>9</v>
      </c>
      <c r="B21" s="138">
        <v>95625</v>
      </c>
      <c r="C21" s="139">
        <v>0.5</v>
      </c>
      <c r="D21" s="138">
        <v>73391</v>
      </c>
      <c r="E21" s="139">
        <v>0.4</v>
      </c>
      <c r="F21" s="181">
        <v>49566</v>
      </c>
      <c r="G21" s="182">
        <v>0.3</v>
      </c>
      <c r="H21" s="7"/>
    </row>
    <row r="22" spans="1:10" ht="13.5" customHeight="1" x14ac:dyDescent="0.2">
      <c r="A22" s="152" t="s">
        <v>10</v>
      </c>
      <c r="B22" s="138">
        <v>428297</v>
      </c>
      <c r="C22" s="139">
        <v>2.2999999999999998</v>
      </c>
      <c r="D22" s="138">
        <v>312660</v>
      </c>
      <c r="E22" s="139">
        <v>1.7</v>
      </c>
      <c r="F22" s="181">
        <v>499825</v>
      </c>
      <c r="G22" s="182">
        <v>2.5</v>
      </c>
      <c r="H22" s="7"/>
    </row>
    <row r="23" spans="1:10" ht="13.5" customHeight="1" x14ac:dyDescent="0.2">
      <c r="A23" s="152" t="s">
        <v>11</v>
      </c>
      <c r="B23" s="138">
        <v>746668</v>
      </c>
      <c r="C23" s="139">
        <v>4</v>
      </c>
      <c r="D23" s="138">
        <v>495937</v>
      </c>
      <c r="E23" s="139">
        <v>2.8</v>
      </c>
      <c r="F23" s="181">
        <v>388067</v>
      </c>
      <c r="G23" s="182">
        <v>2</v>
      </c>
      <c r="H23" s="7"/>
      <c r="I23" s="163"/>
    </row>
    <row r="24" spans="1:10" ht="13.5" customHeight="1" x14ac:dyDescent="0.2">
      <c r="A24" s="152" t="s">
        <v>12</v>
      </c>
      <c r="B24" s="138">
        <v>782724</v>
      </c>
      <c r="C24" s="139">
        <v>4.2</v>
      </c>
      <c r="D24" s="138">
        <v>461375</v>
      </c>
      <c r="E24" s="139">
        <v>2.6</v>
      </c>
      <c r="F24" s="181">
        <v>277604</v>
      </c>
      <c r="G24" s="182">
        <v>1.4</v>
      </c>
      <c r="H24" s="7"/>
    </row>
    <row r="25" spans="1:10" ht="13.5" customHeight="1" x14ac:dyDescent="0.2">
      <c r="A25" s="152" t="s">
        <v>13</v>
      </c>
      <c r="B25" s="138">
        <v>728336</v>
      </c>
      <c r="C25" s="139">
        <v>3.9</v>
      </c>
      <c r="D25" s="138">
        <v>767402</v>
      </c>
      <c r="E25" s="139">
        <v>4.2</v>
      </c>
      <c r="F25" s="181">
        <v>787751</v>
      </c>
      <c r="G25" s="182">
        <v>4</v>
      </c>
      <c r="H25" s="7"/>
    </row>
    <row r="26" spans="1:10" ht="13.5" customHeight="1" x14ac:dyDescent="0.2">
      <c r="A26" s="154" t="s">
        <v>14</v>
      </c>
      <c r="B26" s="140">
        <v>253900</v>
      </c>
      <c r="C26" s="141">
        <v>1.3</v>
      </c>
      <c r="D26" s="140">
        <v>266200</v>
      </c>
      <c r="E26" s="141">
        <v>1.5</v>
      </c>
      <c r="F26" s="183">
        <v>273400</v>
      </c>
      <c r="G26" s="184">
        <v>1.4</v>
      </c>
      <c r="H26" s="7"/>
      <c r="I26" s="163"/>
    </row>
    <row r="27" spans="1:10" ht="12" customHeight="1" x14ac:dyDescent="0.15">
      <c r="A27" s="72"/>
      <c r="B27" s="73"/>
      <c r="C27" s="73"/>
      <c r="D27" s="63"/>
      <c r="E27" s="74"/>
      <c r="G27" s="74" t="s">
        <v>132</v>
      </c>
    </row>
    <row r="28" spans="1:10" ht="17.100000000000001" customHeight="1" x14ac:dyDescent="0.15">
      <c r="A28" s="11"/>
      <c r="B28" s="10"/>
      <c r="C28" s="10"/>
      <c r="D28" s="10"/>
      <c r="F28" s="73"/>
    </row>
  </sheetData>
  <mergeCells count="3">
    <mergeCell ref="F3:G3"/>
    <mergeCell ref="B3:C3"/>
    <mergeCell ref="D3:E3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U54"/>
  <sheetViews>
    <sheetView showGridLines="0" view="pageBreakPreview" zoomScale="130" zoomScaleNormal="115" zoomScaleSheetLayoutView="130" workbookViewId="0">
      <selection activeCell="G1" sqref="G1"/>
    </sheetView>
  </sheetViews>
  <sheetFormatPr defaultColWidth="2.88671875" defaultRowHeight="12.75" customHeight="1" x14ac:dyDescent="0.2"/>
  <cols>
    <col min="1" max="1" width="11.6640625" style="1" customWidth="1"/>
    <col min="2" max="2" width="7.109375" style="1" customWidth="1"/>
    <col min="3" max="3" width="4.109375" style="1" customWidth="1"/>
    <col min="4" max="4" width="7.109375" style="1" customWidth="1"/>
    <col min="5" max="5" width="4.109375" style="1" customWidth="1"/>
    <col min="6" max="6" width="7.109375" style="1" customWidth="1"/>
    <col min="7" max="7" width="4.109375" style="1" customWidth="1"/>
    <col min="8" max="10" width="11.109375" style="1" customWidth="1"/>
    <col min="11" max="11" width="10.77734375" style="1" customWidth="1"/>
    <col min="12" max="12" width="6.33203125" style="1" customWidth="1"/>
    <col min="13" max="13" width="2" style="1" bestFit="1" customWidth="1"/>
    <col min="14" max="14" width="10" style="1" customWidth="1"/>
    <col min="15" max="17" width="3.33203125" style="1" bestFit="1" customWidth="1"/>
    <col min="18" max="18" width="6.21875" style="1" customWidth="1"/>
    <col min="19" max="19" width="4.21875" style="1" customWidth="1"/>
    <col min="20" max="20" width="8.77734375" style="1" customWidth="1"/>
    <col min="21" max="21" width="5.6640625" style="1" customWidth="1"/>
    <col min="22" max="16384" width="2.88671875" style="1"/>
  </cols>
  <sheetData>
    <row r="1" spans="1:21" ht="12.75" customHeight="1" x14ac:dyDescent="0.2">
      <c r="A1" s="16"/>
      <c r="B1" s="14"/>
      <c r="C1" s="17"/>
      <c r="D1" s="12"/>
      <c r="E1" s="17"/>
      <c r="F1" s="12"/>
      <c r="G1" s="17"/>
      <c r="H1" s="221" t="s">
        <v>124</v>
      </c>
      <c r="I1" s="221"/>
      <c r="J1" s="221"/>
      <c r="K1" s="221"/>
      <c r="N1" s="21"/>
      <c r="O1" s="21"/>
      <c r="P1" s="22"/>
      <c r="Q1" s="23"/>
      <c r="R1" s="4"/>
      <c r="S1" s="24"/>
      <c r="T1" s="4"/>
      <c r="U1" s="24"/>
    </row>
    <row r="2" spans="1:21" ht="12.75" customHeight="1" x14ac:dyDescent="0.2">
      <c r="A2" s="16"/>
      <c r="B2" s="14"/>
      <c r="C2" s="17"/>
      <c r="D2" s="12"/>
      <c r="E2" s="17"/>
      <c r="F2" s="12"/>
      <c r="G2" s="17"/>
      <c r="U2" s="17"/>
    </row>
    <row r="3" spans="1:21" ht="12.75" customHeight="1" thickBot="1" x14ac:dyDescent="0.25">
      <c r="A3" s="16"/>
      <c r="B3" s="14"/>
      <c r="C3" s="17"/>
      <c r="D3" s="12"/>
      <c r="E3" s="17"/>
      <c r="F3" s="12"/>
      <c r="G3" s="17"/>
      <c r="H3" s="16"/>
      <c r="I3" s="2" t="s">
        <v>117</v>
      </c>
      <c r="J3" s="64" t="s">
        <v>122</v>
      </c>
      <c r="K3" s="2" t="s">
        <v>133</v>
      </c>
      <c r="U3" s="17"/>
    </row>
    <row r="4" spans="1:21" ht="12.75" customHeight="1" thickTop="1" x14ac:dyDescent="0.2">
      <c r="A4" s="16"/>
      <c r="B4" s="14"/>
      <c r="C4" s="17"/>
      <c r="D4" s="12"/>
      <c r="E4" s="17"/>
      <c r="F4" s="12"/>
      <c r="G4" s="17"/>
      <c r="H4" s="16" t="s">
        <v>33</v>
      </c>
      <c r="I4" s="143">
        <v>45.6</v>
      </c>
      <c r="J4" s="60">
        <v>49.7</v>
      </c>
      <c r="K4" s="169">
        <v>46.8</v>
      </c>
      <c r="L4" s="178" t="s">
        <v>134</v>
      </c>
      <c r="U4" s="17"/>
    </row>
    <row r="5" spans="1:21" ht="12.75" customHeight="1" x14ac:dyDescent="0.2">
      <c r="A5" s="16"/>
      <c r="B5" s="14"/>
      <c r="C5" s="17"/>
      <c r="D5" s="12"/>
      <c r="E5" s="17"/>
      <c r="F5" s="12"/>
      <c r="G5" s="17"/>
      <c r="H5" s="16" t="s">
        <v>4</v>
      </c>
      <c r="I5" s="143">
        <v>6.6</v>
      </c>
      <c r="J5" s="60">
        <v>6.7</v>
      </c>
      <c r="K5" s="170">
        <v>6.8</v>
      </c>
      <c r="U5" s="17"/>
    </row>
    <row r="6" spans="1:21" ht="12.75" customHeight="1" x14ac:dyDescent="0.2">
      <c r="A6" s="16"/>
      <c r="B6" s="14"/>
      <c r="C6" s="17"/>
      <c r="D6" s="12"/>
      <c r="E6" s="17"/>
      <c r="F6" s="12"/>
      <c r="G6" s="17"/>
      <c r="H6" s="16" t="s">
        <v>14</v>
      </c>
      <c r="I6" s="143">
        <v>1.3</v>
      </c>
      <c r="J6" s="60">
        <v>1.5</v>
      </c>
      <c r="K6" s="170">
        <v>1.4</v>
      </c>
      <c r="U6" s="17"/>
    </row>
    <row r="7" spans="1:21" ht="12.75" customHeight="1" x14ac:dyDescent="0.2">
      <c r="A7" s="16"/>
      <c r="B7" s="14"/>
      <c r="C7" s="17"/>
      <c r="D7" s="12"/>
      <c r="E7" s="17"/>
      <c r="F7" s="12"/>
      <c r="G7" s="17"/>
      <c r="H7" s="16" t="s">
        <v>8</v>
      </c>
      <c r="I7" s="143">
        <v>6.8</v>
      </c>
      <c r="J7" s="60">
        <v>6.5</v>
      </c>
      <c r="K7" s="170">
        <v>7</v>
      </c>
      <c r="U7" s="17"/>
    </row>
    <row r="8" spans="1:21" ht="12.75" customHeight="1" x14ac:dyDescent="0.2">
      <c r="A8" s="16"/>
      <c r="B8" s="14"/>
      <c r="C8" s="17"/>
      <c r="D8" s="12"/>
      <c r="E8" s="17"/>
      <c r="F8" s="12"/>
      <c r="G8" s="17"/>
      <c r="H8" s="16" t="s">
        <v>7</v>
      </c>
      <c r="I8" s="143">
        <v>14.6</v>
      </c>
      <c r="J8" s="60">
        <v>12.9</v>
      </c>
      <c r="K8" s="170">
        <v>15.6</v>
      </c>
      <c r="M8" s="221" t="s">
        <v>123</v>
      </c>
      <c r="N8" s="221"/>
      <c r="O8" s="221"/>
      <c r="P8" s="221"/>
      <c r="Q8" s="221"/>
      <c r="R8" s="172" t="s">
        <v>136</v>
      </c>
      <c r="U8" s="17"/>
    </row>
    <row r="9" spans="1:21" ht="12.75" customHeight="1" x14ac:dyDescent="0.2">
      <c r="A9" s="16"/>
      <c r="B9" s="14"/>
      <c r="C9" s="17"/>
      <c r="D9" s="12"/>
      <c r="E9" s="17"/>
      <c r="F9" s="12"/>
      <c r="G9" s="17"/>
      <c r="H9" s="16" t="s">
        <v>96</v>
      </c>
      <c r="I9" s="143">
        <v>6.2</v>
      </c>
      <c r="J9" s="60">
        <v>6.5</v>
      </c>
      <c r="K9" s="170">
        <v>6.3</v>
      </c>
      <c r="U9" s="17"/>
    </row>
    <row r="10" spans="1:21" ht="12.75" customHeight="1" thickBot="1" x14ac:dyDescent="0.25">
      <c r="A10" s="16"/>
      <c r="B10" s="14"/>
      <c r="C10" s="17"/>
      <c r="D10" s="12"/>
      <c r="E10" s="17"/>
      <c r="F10" s="12"/>
      <c r="G10" s="17"/>
      <c r="H10" s="16" t="s">
        <v>66</v>
      </c>
      <c r="I10" s="143">
        <v>18.899999999999999</v>
      </c>
      <c r="J10" s="60">
        <v>16.2</v>
      </c>
      <c r="K10" s="171">
        <v>16.100000000000001</v>
      </c>
      <c r="N10" s="16"/>
      <c r="O10" s="2">
        <v>4</v>
      </c>
      <c r="P10" s="2">
        <v>5</v>
      </c>
      <c r="Q10" s="2">
        <v>6</v>
      </c>
      <c r="U10" s="17"/>
    </row>
    <row r="11" spans="1:21" ht="12.75" customHeight="1" thickTop="1" x14ac:dyDescent="0.2">
      <c r="A11" s="16"/>
      <c r="B11" s="14"/>
      <c r="C11" s="17"/>
      <c r="D11" s="12"/>
      <c r="E11" s="17"/>
      <c r="F11" s="12"/>
      <c r="G11" s="17"/>
      <c r="H11" s="19" t="s">
        <v>50</v>
      </c>
      <c r="I11" s="20">
        <v>100</v>
      </c>
      <c r="J11" s="62">
        <v>100.00000000000001</v>
      </c>
      <c r="K11" s="20">
        <f>SUM(K4:K10)</f>
        <v>100</v>
      </c>
      <c r="M11" s="145">
        <v>1</v>
      </c>
      <c r="N11" s="16" t="s">
        <v>33</v>
      </c>
      <c r="O11" s="5">
        <f t="shared" ref="O11:Q18" si="0">I15/100000</f>
        <v>93.697909060000001</v>
      </c>
      <c r="P11" s="5">
        <f t="shared" si="0"/>
        <v>89.976855150000006</v>
      </c>
      <c r="Q11" s="5">
        <f t="shared" si="0"/>
        <v>91.945137959999983</v>
      </c>
      <c r="U11" s="17"/>
    </row>
    <row r="12" spans="1:21" ht="17.100000000000001" customHeight="1" x14ac:dyDescent="0.15">
      <c r="A12" s="11"/>
      <c r="B12" s="10"/>
      <c r="C12" s="10"/>
      <c r="D12" s="10"/>
      <c r="E12" s="10"/>
      <c r="F12" s="10"/>
      <c r="I12" s="63"/>
      <c r="J12" s="63"/>
      <c r="M12" s="146">
        <v>6</v>
      </c>
      <c r="N12" s="16" t="s">
        <v>4</v>
      </c>
      <c r="O12" s="5">
        <f t="shared" si="0"/>
        <v>12.631307660000001</v>
      </c>
      <c r="P12" s="5">
        <f t="shared" si="0"/>
        <v>12.12967665</v>
      </c>
      <c r="Q12" s="5">
        <f t="shared" si="0"/>
        <v>13.359549960000001</v>
      </c>
      <c r="R12" s="12"/>
      <c r="S12" s="17"/>
      <c r="T12" s="12"/>
      <c r="U12" s="17"/>
    </row>
    <row r="13" spans="1:21" ht="12.75" customHeight="1" x14ac:dyDescent="0.2">
      <c r="I13" s="63"/>
      <c r="J13" s="63"/>
      <c r="M13" s="147">
        <v>5</v>
      </c>
      <c r="N13" s="16" t="s">
        <v>14</v>
      </c>
      <c r="O13" s="5">
        <f t="shared" si="0"/>
        <v>2.8279046999999999</v>
      </c>
      <c r="P13" s="5">
        <f t="shared" si="0"/>
        <v>2.7155992499999999</v>
      </c>
      <c r="Q13" s="5">
        <f t="shared" si="0"/>
        <v>2.7504955799999995</v>
      </c>
      <c r="R13" s="12"/>
      <c r="S13" s="17"/>
      <c r="T13" s="12"/>
      <c r="U13" s="17"/>
    </row>
    <row r="14" spans="1:21" ht="12.75" customHeight="1" x14ac:dyDescent="0.2">
      <c r="H14" s="16" t="s">
        <v>51</v>
      </c>
      <c r="I14" s="2" t="s">
        <v>117</v>
      </c>
      <c r="J14" s="2" t="s">
        <v>122</v>
      </c>
      <c r="K14" s="2" t="s">
        <v>133</v>
      </c>
      <c r="M14" s="147">
        <v>3</v>
      </c>
      <c r="N14" s="16" t="s">
        <v>8</v>
      </c>
      <c r="O14" s="5">
        <f t="shared" si="0"/>
        <v>12.254253700000001</v>
      </c>
      <c r="P14" s="5">
        <f t="shared" si="0"/>
        <v>11.767596750000001</v>
      </c>
      <c r="Q14" s="5">
        <f t="shared" si="0"/>
        <v>13.752477900000001</v>
      </c>
      <c r="R14" s="12"/>
      <c r="S14" s="17"/>
      <c r="T14" s="12"/>
      <c r="U14" s="17"/>
    </row>
    <row r="15" spans="1:21" ht="12.75" customHeight="1" x14ac:dyDescent="0.2">
      <c r="H15" s="16" t="s">
        <v>33</v>
      </c>
      <c r="I15" s="26">
        <v>9369790.9059999995</v>
      </c>
      <c r="J15" s="26">
        <v>8997685.5150000006</v>
      </c>
      <c r="K15" s="26">
        <f>K22*K4/100</f>
        <v>9194513.7959999982</v>
      </c>
      <c r="M15" s="146">
        <v>2</v>
      </c>
      <c r="N15" s="16" t="s">
        <v>7</v>
      </c>
      <c r="O15" s="5">
        <f t="shared" si="0"/>
        <v>24.319980420000004</v>
      </c>
      <c r="P15" s="5">
        <f t="shared" si="0"/>
        <v>23.354153549999999</v>
      </c>
      <c r="Q15" s="5">
        <f t="shared" si="0"/>
        <v>30.64837932</v>
      </c>
      <c r="R15" s="12"/>
      <c r="S15" s="17"/>
      <c r="T15" s="12"/>
      <c r="U15" s="17"/>
    </row>
    <row r="16" spans="1:21" ht="12.75" customHeight="1" x14ac:dyDescent="0.2">
      <c r="H16" s="16" t="s">
        <v>4</v>
      </c>
      <c r="I16" s="26">
        <v>1263130.7660000001</v>
      </c>
      <c r="J16" s="26">
        <v>1212967.665</v>
      </c>
      <c r="K16" s="26">
        <f>K22*K5/100</f>
        <v>1335954.996</v>
      </c>
      <c r="M16" s="146">
        <v>4</v>
      </c>
      <c r="N16" s="16" t="s">
        <v>96</v>
      </c>
      <c r="O16" s="5">
        <f t="shared" si="0"/>
        <v>12.254253700000001</v>
      </c>
      <c r="P16" s="5">
        <f t="shared" si="0"/>
        <v>11.767596750000001</v>
      </c>
      <c r="Q16" s="5">
        <f t="shared" si="0"/>
        <v>12.377230109999999</v>
      </c>
      <c r="R16" s="12"/>
      <c r="S16" s="17"/>
      <c r="T16" s="12"/>
      <c r="U16" s="17"/>
    </row>
    <row r="17" spans="8:21" ht="12.75" customHeight="1" x14ac:dyDescent="0.2">
      <c r="H17" s="16" t="s">
        <v>14</v>
      </c>
      <c r="I17" s="26">
        <v>282790.46999999997</v>
      </c>
      <c r="J17" s="26">
        <v>271559.92499999999</v>
      </c>
      <c r="K17" s="26">
        <f>K22*K6/100</f>
        <v>275049.55799999996</v>
      </c>
      <c r="M17" s="146">
        <v>7</v>
      </c>
      <c r="N17" s="16" t="s">
        <v>66</v>
      </c>
      <c r="O17" s="5">
        <f t="shared" si="0"/>
        <v>30.541370759999996</v>
      </c>
      <c r="P17" s="5">
        <f t="shared" si="0"/>
        <v>29.3284719</v>
      </c>
      <c r="Q17" s="5">
        <f t="shared" si="0"/>
        <v>31.630699170000003</v>
      </c>
      <c r="R17" s="12"/>
      <c r="S17" s="17"/>
      <c r="T17" s="12"/>
      <c r="U17" s="17"/>
    </row>
    <row r="18" spans="8:21" ht="12.75" customHeight="1" x14ac:dyDescent="0.2">
      <c r="H18" s="16" t="s">
        <v>8</v>
      </c>
      <c r="I18" s="26">
        <v>1225425.3700000001</v>
      </c>
      <c r="J18" s="26">
        <v>1176759.675</v>
      </c>
      <c r="K18" s="26">
        <f>K22*K7/100</f>
        <v>1375247.79</v>
      </c>
      <c r="M18" s="14"/>
      <c r="N18" s="19" t="s">
        <v>50</v>
      </c>
      <c r="O18" s="28">
        <f t="shared" si="0"/>
        <v>188.52698000000001</v>
      </c>
      <c r="P18" s="28">
        <f t="shared" si="0"/>
        <v>181.03995</v>
      </c>
      <c r="Q18" s="28">
        <f t="shared" si="0"/>
        <v>196.46396999999999</v>
      </c>
      <c r="R18" s="12"/>
      <c r="S18" s="17"/>
      <c r="T18" s="12"/>
      <c r="U18" s="17"/>
    </row>
    <row r="19" spans="8:21" ht="12.75" customHeight="1" x14ac:dyDescent="0.2">
      <c r="H19" s="16" t="s">
        <v>7</v>
      </c>
      <c r="I19" s="26">
        <v>2431998.0420000004</v>
      </c>
      <c r="J19" s="26">
        <v>2335415.355</v>
      </c>
      <c r="K19" s="26">
        <f>K22*K8/100</f>
        <v>3064837.932</v>
      </c>
      <c r="Q19" s="17"/>
      <c r="R19" s="12"/>
      <c r="S19" s="17"/>
      <c r="T19" s="12"/>
      <c r="U19" s="17"/>
    </row>
    <row r="20" spans="8:21" ht="12.75" customHeight="1" x14ac:dyDescent="0.2">
      <c r="H20" s="16" t="s">
        <v>96</v>
      </c>
      <c r="I20" s="26">
        <v>1225425.3700000001</v>
      </c>
      <c r="J20" s="26">
        <v>1176759.675</v>
      </c>
      <c r="K20" s="26">
        <f>K22*K9/100</f>
        <v>1237723.0109999999</v>
      </c>
      <c r="Q20" s="17"/>
      <c r="R20" s="12"/>
      <c r="S20" s="17"/>
      <c r="T20" s="12"/>
      <c r="U20" s="17"/>
    </row>
    <row r="21" spans="8:21" ht="12.75" customHeight="1" thickBot="1" x14ac:dyDescent="0.25">
      <c r="H21" s="16" t="s">
        <v>66</v>
      </c>
      <c r="I21" s="26">
        <v>3054137.0759999994</v>
      </c>
      <c r="J21" s="26">
        <v>2932847.19</v>
      </c>
      <c r="K21" s="26">
        <f>K22*K10/100</f>
        <v>3163069.9170000004</v>
      </c>
      <c r="Q21" s="17"/>
      <c r="R21" s="12"/>
      <c r="S21" s="17"/>
      <c r="T21" s="12"/>
      <c r="U21" s="17"/>
    </row>
    <row r="22" spans="8:21" ht="12.75" customHeight="1" thickTop="1" thickBot="1" x14ac:dyDescent="0.25">
      <c r="H22" s="19" t="s">
        <v>50</v>
      </c>
      <c r="I22" s="144">
        <v>18852698</v>
      </c>
      <c r="J22" s="61">
        <v>18103995</v>
      </c>
      <c r="K22" s="168">
        <v>19646397</v>
      </c>
      <c r="L22" s="178" t="s">
        <v>135</v>
      </c>
    </row>
    <row r="23" spans="8:21" ht="12.75" customHeight="1" thickTop="1" x14ac:dyDescent="0.2">
      <c r="I23" s="27">
        <v>18852698</v>
      </c>
      <c r="J23" s="27">
        <v>18103995.000000004</v>
      </c>
      <c r="K23" s="27">
        <f>SUM(K15:K21)</f>
        <v>19646396.999999996</v>
      </c>
    </row>
    <row r="25" spans="8:21" ht="12.75" customHeight="1" x14ac:dyDescent="0.2">
      <c r="H25" s="39"/>
      <c r="I25" s="39"/>
      <c r="J25" s="39"/>
      <c r="K25" s="39"/>
      <c r="L25" s="39"/>
    </row>
    <row r="26" spans="8:21" ht="12.75" customHeight="1" x14ac:dyDescent="0.2">
      <c r="J26" s="160"/>
      <c r="K26" s="160"/>
      <c r="L26" s="160"/>
      <c r="M26" s="160"/>
    </row>
    <row r="29" spans="8:21" ht="12.75" customHeight="1" x14ac:dyDescent="0.2">
      <c r="H29" s="113"/>
    </row>
    <row r="30" spans="8:21" ht="12.75" customHeight="1" x14ac:dyDescent="0.2">
      <c r="H30" s="114"/>
    </row>
    <row r="33" spans="1:16" ht="12.75" customHeight="1" x14ac:dyDescent="0.2">
      <c r="A33" s="145" t="s">
        <v>101</v>
      </c>
      <c r="H33" s="16"/>
      <c r="I33" s="16"/>
      <c r="J33" s="16"/>
      <c r="K33" s="16"/>
    </row>
    <row r="34" spans="1:16" ht="12.75" customHeight="1" x14ac:dyDescent="0.2">
      <c r="A34" s="145">
        <v>1</v>
      </c>
      <c r="B34" s="16" t="s">
        <v>33</v>
      </c>
      <c r="H34" s="2"/>
      <c r="I34" s="14"/>
      <c r="J34" s="14"/>
      <c r="K34" s="14"/>
    </row>
    <row r="35" spans="1:16" ht="12.75" customHeight="1" x14ac:dyDescent="0.2">
      <c r="A35" s="146">
        <v>2</v>
      </c>
      <c r="B35" s="16" t="s">
        <v>7</v>
      </c>
      <c r="H35" s="2"/>
      <c r="I35" s="3"/>
      <c r="J35" s="3"/>
      <c r="K35" s="3"/>
    </row>
    <row r="36" spans="1:16" ht="12.75" customHeight="1" x14ac:dyDescent="0.2">
      <c r="A36" s="147">
        <v>3</v>
      </c>
      <c r="B36" s="16" t="s">
        <v>8</v>
      </c>
      <c r="H36" s="2"/>
      <c r="I36" s="3"/>
      <c r="J36" s="3"/>
      <c r="K36" s="3"/>
    </row>
    <row r="37" spans="1:16" ht="12.75" customHeight="1" x14ac:dyDescent="0.2">
      <c r="A37" s="146">
        <v>4</v>
      </c>
      <c r="B37" s="16" t="s">
        <v>96</v>
      </c>
      <c r="H37" s="16"/>
      <c r="I37" s="14"/>
      <c r="J37" s="14"/>
      <c r="K37" s="14"/>
    </row>
    <row r="38" spans="1:16" ht="12.75" customHeight="1" x14ac:dyDescent="0.2">
      <c r="A38" s="147">
        <v>5</v>
      </c>
      <c r="B38" s="16" t="s">
        <v>14</v>
      </c>
      <c r="H38" s="16"/>
      <c r="I38" s="14"/>
      <c r="J38" s="14"/>
      <c r="K38" s="14"/>
    </row>
    <row r="39" spans="1:16" ht="12.75" customHeight="1" x14ac:dyDescent="0.2">
      <c r="A39" s="146">
        <v>6</v>
      </c>
      <c r="B39" s="16" t="s">
        <v>4</v>
      </c>
      <c r="H39" s="16"/>
      <c r="I39" s="14"/>
      <c r="J39" s="14"/>
      <c r="K39" s="14"/>
    </row>
    <row r="40" spans="1:16" ht="12.75" customHeight="1" x14ac:dyDescent="0.2">
      <c r="A40" s="146">
        <v>7</v>
      </c>
      <c r="B40" s="16" t="s">
        <v>66</v>
      </c>
      <c r="H40" s="16"/>
      <c r="I40" s="14"/>
      <c r="J40" s="14"/>
      <c r="K40" s="14"/>
    </row>
    <row r="41" spans="1:16" ht="12.75" customHeight="1" x14ac:dyDescent="0.2">
      <c r="A41" s="66" t="s">
        <v>137</v>
      </c>
    </row>
    <row r="42" spans="1:16" ht="12.75" customHeight="1" x14ac:dyDescent="0.2">
      <c r="A42" s="167" t="s">
        <v>125</v>
      </c>
    </row>
    <row r="44" spans="1:16" ht="12.75" customHeight="1" x14ac:dyDescent="0.2">
      <c r="P44" s="12"/>
    </row>
    <row r="45" spans="1:16" ht="12.75" customHeight="1" x14ac:dyDescent="0.2">
      <c r="P45" s="12"/>
    </row>
    <row r="46" spans="1:16" ht="12.75" customHeight="1" x14ac:dyDescent="0.2">
      <c r="P46" s="12"/>
    </row>
    <row r="47" spans="1:16" ht="12.75" customHeight="1" x14ac:dyDescent="0.2">
      <c r="P47" s="12"/>
    </row>
    <row r="48" spans="1:16" ht="12.75" customHeight="1" x14ac:dyDescent="0.2">
      <c r="P48" s="12"/>
    </row>
    <row r="49" spans="14:16" ht="12.75" customHeight="1" x14ac:dyDescent="0.2">
      <c r="N49" s="25"/>
      <c r="O49" s="25"/>
      <c r="P49" s="12"/>
    </row>
    <row r="50" spans="14:16" ht="12.75" customHeight="1" x14ac:dyDescent="0.2">
      <c r="N50" s="25"/>
      <c r="O50" s="25"/>
      <c r="P50" s="12"/>
    </row>
    <row r="51" spans="14:16" ht="12.75" customHeight="1" x14ac:dyDescent="0.2">
      <c r="N51" s="25"/>
      <c r="O51" s="25"/>
      <c r="P51" s="12"/>
    </row>
    <row r="52" spans="14:16" ht="12.75" customHeight="1" x14ac:dyDescent="0.2">
      <c r="N52" s="25"/>
      <c r="O52" s="25"/>
      <c r="P52" s="12"/>
    </row>
    <row r="53" spans="14:16" ht="12.75" customHeight="1" x14ac:dyDescent="0.2">
      <c r="N53" s="25"/>
      <c r="O53" s="25"/>
      <c r="P53" s="12"/>
    </row>
    <row r="54" spans="14:16" ht="12.75" customHeight="1" x14ac:dyDescent="0.2">
      <c r="N54" s="25"/>
      <c r="O54" s="25"/>
      <c r="P54" s="12"/>
    </row>
  </sheetData>
  <mergeCells count="2">
    <mergeCell ref="H1:K1"/>
    <mergeCell ref="M8:Q8"/>
  </mergeCells>
  <phoneticPr fontId="2"/>
  <pageMargins left="0.31496062992125984" right="0.31496062992125984" top="0.39370078740157483" bottom="0.39370078740157483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0"/>
  <dimension ref="A1:J26"/>
  <sheetViews>
    <sheetView showGridLines="0" view="pageBreakPreview" zoomScale="160" zoomScaleNormal="160" zoomScaleSheetLayoutView="160" workbookViewId="0">
      <selection activeCell="H1" sqref="H1"/>
    </sheetView>
  </sheetViews>
  <sheetFormatPr defaultColWidth="2.88671875" defaultRowHeight="12.75" customHeight="1" x14ac:dyDescent="0.2"/>
  <cols>
    <col min="1" max="1" width="10.44140625" style="1" customWidth="1"/>
    <col min="2" max="2" width="7.88671875" style="1" customWidth="1"/>
    <col min="3" max="3" width="4.44140625" style="1" customWidth="1"/>
    <col min="4" max="4" width="7.88671875" style="1" customWidth="1"/>
    <col min="5" max="5" width="4.6640625" style="1" customWidth="1"/>
    <col min="6" max="6" width="7.88671875" style="63" customWidth="1"/>
    <col min="7" max="7" width="4.88671875" style="63" customWidth="1"/>
    <col min="8" max="8" width="6.77734375" style="1" customWidth="1"/>
    <col min="9" max="9" width="8.6640625" style="1" customWidth="1"/>
    <col min="10" max="10" width="7.33203125" style="1" customWidth="1"/>
    <col min="11" max="11" width="6.6640625" style="1" customWidth="1"/>
    <col min="12" max="12" width="7.21875" style="1" customWidth="1"/>
    <col min="13" max="16384" width="2.88671875" style="1"/>
  </cols>
  <sheetData>
    <row r="1" spans="1:10" ht="17.100000000000001" customHeight="1" x14ac:dyDescent="0.2">
      <c r="A1" s="67" t="s">
        <v>85</v>
      </c>
      <c r="B1" s="68"/>
      <c r="C1" s="68"/>
      <c r="D1" s="68"/>
      <c r="E1" s="68"/>
      <c r="F1" s="68"/>
      <c r="G1" s="68"/>
      <c r="H1" s="7"/>
      <c r="I1" s="7"/>
    </row>
    <row r="2" spans="1:10" ht="12" customHeight="1" x14ac:dyDescent="0.15">
      <c r="A2" s="69"/>
      <c r="B2" s="68"/>
      <c r="C2" s="68"/>
      <c r="D2" s="68"/>
      <c r="E2" s="68"/>
      <c r="G2" s="70" t="s">
        <v>31</v>
      </c>
      <c r="H2" s="7"/>
      <c r="I2" s="7"/>
    </row>
    <row r="3" spans="1:10" ht="21.75" customHeight="1" x14ac:dyDescent="0.2">
      <c r="A3" s="71"/>
      <c r="B3" s="219" t="s">
        <v>160</v>
      </c>
      <c r="C3" s="220"/>
      <c r="D3" s="219" t="s">
        <v>158</v>
      </c>
      <c r="E3" s="220"/>
      <c r="F3" s="219" t="s">
        <v>159</v>
      </c>
      <c r="G3" s="220"/>
      <c r="H3" s="7"/>
      <c r="I3" s="7"/>
    </row>
    <row r="4" spans="1:10" ht="14.25" customHeight="1" x14ac:dyDescent="0.2">
      <c r="A4" s="75" t="s">
        <v>16</v>
      </c>
      <c r="B4" s="121">
        <v>18111323</v>
      </c>
      <c r="C4" s="122">
        <v>100</v>
      </c>
      <c r="D4" s="121">
        <v>17606391</v>
      </c>
      <c r="E4" s="122">
        <v>100</v>
      </c>
      <c r="F4" s="76">
        <f>SUM(F5:F17)</f>
        <v>18684881</v>
      </c>
      <c r="G4" s="77">
        <f>SUM(G5:G17)</f>
        <v>100</v>
      </c>
      <c r="H4" s="7"/>
      <c r="I4" s="7"/>
    </row>
    <row r="5" spans="1:10" ht="14.25" customHeight="1" x14ac:dyDescent="0.2">
      <c r="A5" s="78" t="s">
        <v>17</v>
      </c>
      <c r="B5" s="123">
        <v>121482</v>
      </c>
      <c r="C5" s="124">
        <v>0.7</v>
      </c>
      <c r="D5" s="123">
        <v>126962</v>
      </c>
      <c r="E5" s="124">
        <v>0.7</v>
      </c>
      <c r="F5" s="79">
        <v>129371</v>
      </c>
      <c r="G5" s="185">
        <v>0.7</v>
      </c>
      <c r="H5" s="7"/>
      <c r="I5" s="7" t="s">
        <v>129</v>
      </c>
    </row>
    <row r="6" spans="1:10" ht="14.25" customHeight="1" x14ac:dyDescent="0.2">
      <c r="A6" s="78" t="s">
        <v>18</v>
      </c>
      <c r="B6" s="123">
        <v>2628068</v>
      </c>
      <c r="C6" s="124">
        <v>14.5</v>
      </c>
      <c r="D6" s="123">
        <v>2402142</v>
      </c>
      <c r="E6" s="124">
        <v>13.6</v>
      </c>
      <c r="F6" s="79">
        <v>3225546</v>
      </c>
      <c r="G6" s="185">
        <v>17.3</v>
      </c>
      <c r="H6" s="7"/>
      <c r="I6" s="7"/>
    </row>
    <row r="7" spans="1:10" ht="14.25" customHeight="1" x14ac:dyDescent="0.2">
      <c r="A7" s="78" t="s">
        <v>19</v>
      </c>
      <c r="B7" s="123">
        <v>7240514</v>
      </c>
      <c r="C7" s="124">
        <v>40</v>
      </c>
      <c r="D7" s="123">
        <v>7337054</v>
      </c>
      <c r="E7" s="124">
        <v>41.7</v>
      </c>
      <c r="F7" s="79">
        <v>7636705</v>
      </c>
      <c r="G7" s="185">
        <v>40.9</v>
      </c>
      <c r="H7" s="148">
        <v>4</v>
      </c>
      <c r="I7" s="29" t="s">
        <v>26</v>
      </c>
      <c r="J7" s="60">
        <f>G14</f>
        <v>11</v>
      </c>
    </row>
    <row r="8" spans="1:10" ht="14.25" customHeight="1" x14ac:dyDescent="0.2">
      <c r="A8" s="78" t="s">
        <v>20</v>
      </c>
      <c r="B8" s="123">
        <v>1564751</v>
      </c>
      <c r="C8" s="124">
        <v>8.6</v>
      </c>
      <c r="D8" s="123">
        <v>1464768</v>
      </c>
      <c r="E8" s="124">
        <v>8.3000000000000007</v>
      </c>
      <c r="F8" s="79">
        <v>1501478</v>
      </c>
      <c r="G8" s="185">
        <v>8</v>
      </c>
      <c r="H8" s="148">
        <v>2</v>
      </c>
      <c r="I8" s="29" t="s">
        <v>18</v>
      </c>
      <c r="J8" s="60">
        <f>G6</f>
        <v>17.3</v>
      </c>
    </row>
    <row r="9" spans="1:10" ht="14.25" customHeight="1" x14ac:dyDescent="0.2">
      <c r="A9" s="78" t="s">
        <v>21</v>
      </c>
      <c r="B9" s="123">
        <v>31558</v>
      </c>
      <c r="C9" s="124">
        <v>0.2</v>
      </c>
      <c r="D9" s="123">
        <v>32427</v>
      </c>
      <c r="E9" s="124">
        <v>0.2</v>
      </c>
      <c r="F9" s="79">
        <v>109987</v>
      </c>
      <c r="G9" s="185">
        <v>0.6</v>
      </c>
      <c r="H9" s="148">
        <v>1</v>
      </c>
      <c r="I9" s="29" t="s">
        <v>19</v>
      </c>
      <c r="J9" s="60">
        <f>G7</f>
        <v>40.9</v>
      </c>
    </row>
    <row r="10" spans="1:10" ht="14.25" customHeight="1" x14ac:dyDescent="0.2">
      <c r="A10" s="78" t="s">
        <v>22</v>
      </c>
      <c r="B10" s="123">
        <v>195380</v>
      </c>
      <c r="C10" s="124">
        <v>1.1000000000000001</v>
      </c>
      <c r="D10" s="123">
        <v>196341</v>
      </c>
      <c r="E10" s="124">
        <v>1.1000000000000001</v>
      </c>
      <c r="F10" s="79">
        <v>216678</v>
      </c>
      <c r="G10" s="185">
        <v>1.2</v>
      </c>
      <c r="H10" s="148">
        <v>3</v>
      </c>
      <c r="I10" s="29" t="s">
        <v>24</v>
      </c>
      <c r="J10" s="60">
        <f>G12</f>
        <v>11.3</v>
      </c>
    </row>
    <row r="11" spans="1:10" ht="14.25" customHeight="1" x14ac:dyDescent="0.2">
      <c r="A11" s="78" t="s">
        <v>23</v>
      </c>
      <c r="B11" s="123">
        <v>372225</v>
      </c>
      <c r="C11" s="124">
        <v>2</v>
      </c>
      <c r="D11" s="123">
        <v>401565</v>
      </c>
      <c r="E11" s="124">
        <v>2.2999999999999998</v>
      </c>
      <c r="F11" s="79">
        <v>268936</v>
      </c>
      <c r="G11" s="185">
        <v>1.4</v>
      </c>
      <c r="H11" s="148">
        <v>7</v>
      </c>
      <c r="I11" s="29" t="s">
        <v>22</v>
      </c>
      <c r="J11" s="60">
        <f>G10</f>
        <v>1.2</v>
      </c>
    </row>
    <row r="12" spans="1:10" ht="14.25" customHeight="1" x14ac:dyDescent="0.2">
      <c r="A12" s="78" t="s">
        <v>24</v>
      </c>
      <c r="B12" s="123">
        <v>2513237</v>
      </c>
      <c r="C12" s="124">
        <v>13.9</v>
      </c>
      <c r="D12" s="123">
        <v>2269586</v>
      </c>
      <c r="E12" s="124">
        <v>12.9</v>
      </c>
      <c r="F12" s="79">
        <v>2114934</v>
      </c>
      <c r="G12" s="185">
        <v>11.3</v>
      </c>
      <c r="H12" s="148">
        <v>5</v>
      </c>
      <c r="I12" s="29" t="s">
        <v>28</v>
      </c>
      <c r="J12" s="60">
        <f>G16</f>
        <v>4</v>
      </c>
    </row>
    <row r="13" spans="1:10" ht="14.25" customHeight="1" x14ac:dyDescent="0.2">
      <c r="A13" s="78" t="s">
        <v>25</v>
      </c>
      <c r="B13" s="123">
        <v>631352</v>
      </c>
      <c r="C13" s="124">
        <v>3.5</v>
      </c>
      <c r="D13" s="123">
        <v>661078</v>
      </c>
      <c r="E13" s="124">
        <v>3.8</v>
      </c>
      <c r="F13" s="79">
        <v>666663</v>
      </c>
      <c r="G13" s="185">
        <v>3.6</v>
      </c>
      <c r="H13" s="148">
        <v>6</v>
      </c>
      <c r="I13" s="29" t="s">
        <v>20</v>
      </c>
      <c r="J13" s="60">
        <f>G8</f>
        <v>8</v>
      </c>
    </row>
    <row r="14" spans="1:10" ht="14.25" customHeight="1" x14ac:dyDescent="0.2">
      <c r="A14" s="78" t="s">
        <v>26</v>
      </c>
      <c r="B14" s="123">
        <v>1876939</v>
      </c>
      <c r="C14" s="124">
        <v>10.3</v>
      </c>
      <c r="D14" s="123">
        <v>1892325</v>
      </c>
      <c r="E14" s="124">
        <v>10.7</v>
      </c>
      <c r="F14" s="79">
        <v>2059265</v>
      </c>
      <c r="G14" s="185">
        <v>11</v>
      </c>
      <c r="H14" s="148">
        <v>8</v>
      </c>
      <c r="I14" s="29" t="s">
        <v>66</v>
      </c>
      <c r="J14" s="60">
        <f>SUM(G5,G9,G11,G13,G15)</f>
        <v>6.3</v>
      </c>
    </row>
    <row r="15" spans="1:10" ht="14.25" customHeight="1" x14ac:dyDescent="0.2">
      <c r="A15" s="78" t="s">
        <v>27</v>
      </c>
      <c r="B15" s="123">
        <v>139508</v>
      </c>
      <c r="C15" s="130">
        <v>0.8</v>
      </c>
      <c r="D15" s="123">
        <v>20725</v>
      </c>
      <c r="E15" s="130">
        <v>0.1</v>
      </c>
      <c r="F15" s="79">
        <v>0</v>
      </c>
      <c r="G15" s="93">
        <v>0</v>
      </c>
      <c r="H15" s="7"/>
      <c r="I15" s="7"/>
    </row>
    <row r="16" spans="1:10" ht="14.25" customHeight="1" x14ac:dyDescent="0.2">
      <c r="A16" s="78" t="s">
        <v>28</v>
      </c>
      <c r="B16" s="123">
        <v>796309</v>
      </c>
      <c r="C16" s="124">
        <v>4.4000000000000004</v>
      </c>
      <c r="D16" s="123">
        <v>801418</v>
      </c>
      <c r="E16" s="124">
        <v>4.5999999999999996</v>
      </c>
      <c r="F16" s="79">
        <v>755318</v>
      </c>
      <c r="G16" s="185">
        <v>4</v>
      </c>
      <c r="H16" s="7"/>
      <c r="I16" s="7"/>
    </row>
    <row r="17" spans="1:9" ht="14.25" customHeight="1" x14ac:dyDescent="0.2">
      <c r="A17" s="80" t="s">
        <v>29</v>
      </c>
      <c r="B17" s="125">
        <v>0</v>
      </c>
      <c r="C17" s="142" t="s">
        <v>130</v>
      </c>
      <c r="D17" s="125">
        <v>0</v>
      </c>
      <c r="E17" s="142" t="s">
        <v>130</v>
      </c>
      <c r="F17" s="186">
        <v>0</v>
      </c>
      <c r="G17" s="187">
        <v>0</v>
      </c>
      <c r="H17" s="7"/>
      <c r="I17" s="7"/>
    </row>
    <row r="18" spans="1:9" ht="12" customHeight="1" x14ac:dyDescent="0.15">
      <c r="A18" s="81"/>
      <c r="B18" s="73"/>
      <c r="C18" s="73"/>
      <c r="D18" s="73"/>
      <c r="E18" s="73"/>
      <c r="G18" s="74" t="s">
        <v>132</v>
      </c>
      <c r="H18" s="7"/>
      <c r="I18" s="7"/>
    </row>
    <row r="19" spans="1:9" ht="12.75" customHeight="1" x14ac:dyDescent="0.15">
      <c r="A19" s="11"/>
      <c r="B19" s="10"/>
      <c r="C19" s="10"/>
      <c r="D19" s="10"/>
      <c r="E19" s="10"/>
      <c r="F19" s="73"/>
      <c r="H19" s="7"/>
      <c r="I19" s="7"/>
    </row>
    <row r="20" spans="1:9" ht="12.75" customHeight="1" x14ac:dyDescent="0.2">
      <c r="H20" s="7"/>
      <c r="I20" s="7"/>
    </row>
    <row r="21" spans="1:9" ht="12.75" customHeight="1" x14ac:dyDescent="0.2">
      <c r="H21" s="7"/>
      <c r="I21" s="7"/>
    </row>
    <row r="22" spans="1:9" ht="12.75" customHeight="1" x14ac:dyDescent="0.2">
      <c r="H22" s="7"/>
      <c r="I22" s="7"/>
    </row>
    <row r="23" spans="1:9" ht="12.75" customHeight="1" x14ac:dyDescent="0.2">
      <c r="H23" s="7"/>
      <c r="I23" s="7"/>
    </row>
    <row r="24" spans="1:9" ht="12.75" customHeight="1" x14ac:dyDescent="0.2">
      <c r="H24" s="7"/>
      <c r="I24" s="7"/>
    </row>
    <row r="25" spans="1:9" ht="6.9" customHeight="1" x14ac:dyDescent="0.2"/>
    <row r="26" spans="1:9" ht="17.100000000000001" customHeight="1" x14ac:dyDescent="0.2"/>
  </sheetData>
  <mergeCells count="3">
    <mergeCell ref="F3:G3"/>
    <mergeCell ref="B3:C3"/>
    <mergeCell ref="D3:E3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1"/>
  <dimension ref="A1:O36"/>
  <sheetViews>
    <sheetView showGridLines="0" view="pageBreakPreview" zoomScale="115" zoomScaleNormal="100" zoomScaleSheetLayoutView="115" workbookViewId="0">
      <selection activeCell="G1" sqref="G1"/>
    </sheetView>
  </sheetViews>
  <sheetFormatPr defaultColWidth="2.88671875" defaultRowHeight="12.75" customHeight="1" x14ac:dyDescent="0.2"/>
  <cols>
    <col min="1" max="1" width="11.6640625" style="1" customWidth="1"/>
    <col min="2" max="2" width="7.109375" style="1" customWidth="1"/>
    <col min="3" max="3" width="4.109375" style="1" customWidth="1"/>
    <col min="4" max="4" width="7.109375" style="1" customWidth="1"/>
    <col min="5" max="5" width="4.109375" style="1" customWidth="1"/>
    <col min="6" max="6" width="7.109375" style="1" customWidth="1"/>
    <col min="7" max="7" width="4.109375" style="1" customWidth="1"/>
    <col min="8" max="8" width="9.21875" style="1" customWidth="1"/>
    <col min="9" max="9" width="10.44140625" style="1" customWidth="1"/>
    <col min="10" max="11" width="9.21875" style="1" customWidth="1"/>
    <col min="12" max="12" width="6.33203125" style="1" customWidth="1"/>
    <col min="13" max="13" width="8.77734375" style="1" customWidth="1"/>
    <col min="14" max="15" width="4.33203125" style="1" customWidth="1"/>
    <col min="16" max="16" width="6.109375" style="1" customWidth="1"/>
    <col min="17" max="17" width="3.88671875" style="1" bestFit="1" customWidth="1"/>
    <col min="18" max="18" width="5.77734375" style="1" customWidth="1"/>
    <col min="19" max="21" width="4" style="1" customWidth="1"/>
    <col min="22" max="16384" width="2.88671875" style="1"/>
  </cols>
  <sheetData>
    <row r="1" spans="1:15" ht="12.75" customHeight="1" x14ac:dyDescent="0.2">
      <c r="A1" s="16"/>
      <c r="B1" s="14"/>
      <c r="C1" s="17"/>
      <c r="D1" s="12"/>
      <c r="E1" s="17"/>
      <c r="F1" s="12"/>
      <c r="G1" s="17"/>
      <c r="H1" s="2" t="s">
        <v>101</v>
      </c>
      <c r="I1" s="3"/>
      <c r="J1" s="3"/>
      <c r="K1" s="3"/>
      <c r="L1" s="221" t="s">
        <v>127</v>
      </c>
      <c r="M1" s="221"/>
      <c r="N1" s="221"/>
      <c r="O1" s="221"/>
    </row>
    <row r="2" spans="1:15" ht="12.75" customHeight="1" x14ac:dyDescent="0.2">
      <c r="A2" s="16"/>
      <c r="B2" s="14"/>
      <c r="C2" s="17"/>
      <c r="D2" s="12"/>
      <c r="E2" s="17"/>
      <c r="F2" s="12"/>
      <c r="G2" s="17"/>
      <c r="H2" s="148">
        <v>1</v>
      </c>
      <c r="I2" s="15" t="s">
        <v>19</v>
      </c>
      <c r="J2" s="3"/>
      <c r="K2" s="14"/>
      <c r="L2" s="16"/>
      <c r="M2" s="2" t="s">
        <v>117</v>
      </c>
      <c r="N2" s="2" t="s">
        <v>122</v>
      </c>
      <c r="O2" s="2" t="s">
        <v>133</v>
      </c>
    </row>
    <row r="3" spans="1:15" ht="12.75" customHeight="1" x14ac:dyDescent="0.2">
      <c r="A3" s="16"/>
      <c r="B3" s="14"/>
      <c r="C3" s="17"/>
      <c r="D3" s="12"/>
      <c r="E3" s="17"/>
      <c r="F3" s="12"/>
      <c r="G3" s="17"/>
      <c r="H3" s="148">
        <v>2</v>
      </c>
      <c r="I3" s="15" t="s">
        <v>18</v>
      </c>
      <c r="J3" s="14"/>
      <c r="K3" s="148">
        <v>4</v>
      </c>
      <c r="L3" s="15" t="s">
        <v>26</v>
      </c>
      <c r="M3" s="38">
        <f t="shared" ref="M3:M11" si="0">I26/100000</f>
        <v>17.218063000000001</v>
      </c>
      <c r="N3" s="38">
        <f t="shared" ref="N3:N11" si="1">J26/100000</f>
        <v>18.654662690000002</v>
      </c>
      <c r="O3" s="38">
        <f t="shared" ref="O3:O11" si="2">K26/100000</f>
        <v>20.553369099999998</v>
      </c>
    </row>
    <row r="4" spans="1:15" ht="12.75" customHeight="1" x14ac:dyDescent="0.2">
      <c r="A4" s="16"/>
      <c r="B4" s="14"/>
      <c r="C4" s="17"/>
      <c r="D4" s="12"/>
      <c r="E4" s="17"/>
      <c r="F4" s="12"/>
      <c r="G4" s="17"/>
      <c r="H4" s="148">
        <v>3</v>
      </c>
      <c r="I4" s="15" t="s">
        <v>24</v>
      </c>
      <c r="J4" s="14"/>
      <c r="K4" s="148">
        <v>2</v>
      </c>
      <c r="L4" s="15" t="s">
        <v>18</v>
      </c>
      <c r="M4" s="38">
        <f t="shared" si="0"/>
        <v>27.548900800000002</v>
      </c>
      <c r="N4" s="38">
        <f t="shared" si="1"/>
        <v>26.26141835</v>
      </c>
      <c r="O4" s="38">
        <f t="shared" si="2"/>
        <v>32.324844130000002</v>
      </c>
    </row>
    <row r="5" spans="1:15" ht="12.75" customHeight="1" x14ac:dyDescent="0.2">
      <c r="A5" s="16"/>
      <c r="B5" s="14"/>
      <c r="C5" s="17"/>
      <c r="D5" s="12"/>
      <c r="E5" s="17"/>
      <c r="F5" s="12"/>
      <c r="G5" s="17"/>
      <c r="H5" s="148">
        <v>4</v>
      </c>
      <c r="I5" s="15" t="s">
        <v>26</v>
      </c>
      <c r="J5" s="14"/>
      <c r="K5" s="148">
        <v>1</v>
      </c>
      <c r="L5" s="15" t="s">
        <v>19</v>
      </c>
      <c r="M5" s="38">
        <f t="shared" si="0"/>
        <v>71.282780819999999</v>
      </c>
      <c r="N5" s="38">
        <f t="shared" si="1"/>
        <v>72.445291999999995</v>
      </c>
      <c r="O5" s="38">
        <f t="shared" si="2"/>
        <v>76.421163289999996</v>
      </c>
    </row>
    <row r="6" spans="1:15" ht="12.75" customHeight="1" x14ac:dyDescent="0.2">
      <c r="A6" s="16"/>
      <c r="B6" s="14"/>
      <c r="C6" s="17"/>
      <c r="D6" s="12"/>
      <c r="E6" s="17"/>
      <c r="F6" s="12"/>
      <c r="G6" s="17"/>
      <c r="H6" s="148">
        <v>5</v>
      </c>
      <c r="I6" s="15" t="s">
        <v>28</v>
      </c>
      <c r="K6" s="148">
        <v>3</v>
      </c>
      <c r="L6" s="15" t="s">
        <v>24</v>
      </c>
      <c r="M6" s="38">
        <f t="shared" si="0"/>
        <v>19.628591820000004</v>
      </c>
      <c r="N6" s="38">
        <f t="shared" si="1"/>
        <v>25.174738970000003</v>
      </c>
      <c r="O6" s="38">
        <f t="shared" si="2"/>
        <v>21.113915530000003</v>
      </c>
    </row>
    <row r="7" spans="1:15" ht="12.75" customHeight="1" x14ac:dyDescent="0.2">
      <c r="A7" s="16"/>
      <c r="B7" s="14"/>
      <c r="C7" s="17"/>
      <c r="D7" s="12"/>
      <c r="E7" s="17"/>
      <c r="F7" s="12"/>
      <c r="G7" s="17"/>
      <c r="H7" s="148">
        <v>6</v>
      </c>
      <c r="I7" s="15" t="s">
        <v>20</v>
      </c>
      <c r="K7" s="148">
        <v>7</v>
      </c>
      <c r="L7" s="15" t="s">
        <v>22</v>
      </c>
      <c r="M7" s="38">
        <f t="shared" si="0"/>
        <v>1.8939869300000001</v>
      </c>
      <c r="N7" s="38">
        <f t="shared" si="1"/>
        <v>1.9922455300000002</v>
      </c>
      <c r="O7" s="38">
        <f t="shared" si="2"/>
        <v>2.2421857199999997</v>
      </c>
    </row>
    <row r="8" spans="1:15" ht="12.75" customHeight="1" x14ac:dyDescent="0.2">
      <c r="A8" s="16"/>
      <c r="B8" s="14"/>
      <c r="C8" s="17"/>
      <c r="D8" s="12"/>
      <c r="E8" s="17"/>
      <c r="F8" s="12"/>
      <c r="G8" s="17"/>
      <c r="H8" s="148">
        <v>7</v>
      </c>
      <c r="I8" s="15" t="s">
        <v>22</v>
      </c>
      <c r="K8" s="148">
        <v>5</v>
      </c>
      <c r="L8" s="15" t="s">
        <v>28</v>
      </c>
      <c r="M8" s="38">
        <f t="shared" si="0"/>
        <v>7.5759477200000003</v>
      </c>
      <c r="N8" s="38">
        <f t="shared" si="1"/>
        <v>7.9689821200000006</v>
      </c>
      <c r="O8" s="38">
        <f t="shared" si="2"/>
        <v>7.4739523999999999</v>
      </c>
    </row>
    <row r="9" spans="1:15" ht="12.75" customHeight="1" x14ac:dyDescent="0.15">
      <c r="A9" s="11"/>
      <c r="B9" s="10"/>
      <c r="C9" s="10"/>
      <c r="D9" s="10"/>
      <c r="E9" s="10"/>
      <c r="F9" s="10"/>
      <c r="H9" s="148">
        <v>8</v>
      </c>
      <c r="I9" s="15" t="s">
        <v>66</v>
      </c>
      <c r="K9" s="148">
        <v>6</v>
      </c>
      <c r="L9" s="15" t="s">
        <v>20</v>
      </c>
      <c r="M9" s="38">
        <f t="shared" si="0"/>
        <v>15.4962567</v>
      </c>
      <c r="N9" s="38">
        <f t="shared" si="1"/>
        <v>15.575737779999999</v>
      </c>
      <c r="O9" s="38">
        <f t="shared" si="2"/>
        <v>14.9479048</v>
      </c>
    </row>
    <row r="10" spans="1:15" ht="12.75" customHeight="1" x14ac:dyDescent="0.2">
      <c r="K10" s="148">
        <v>8</v>
      </c>
      <c r="L10" s="15" t="s">
        <v>66</v>
      </c>
      <c r="M10" s="38">
        <f t="shared" si="0"/>
        <v>11.536102210000001</v>
      </c>
      <c r="N10" s="38">
        <f t="shared" si="1"/>
        <v>13.040152560000001</v>
      </c>
      <c r="O10" s="38">
        <f t="shared" si="2"/>
        <v>11.77147503</v>
      </c>
    </row>
    <row r="11" spans="1:15" ht="12.75" customHeight="1" x14ac:dyDescent="0.2">
      <c r="L11" s="19" t="s">
        <v>50</v>
      </c>
      <c r="M11" s="38">
        <f t="shared" si="0"/>
        <v>172.18063000000001</v>
      </c>
      <c r="N11" s="38">
        <f t="shared" si="1"/>
        <v>181.11322999999999</v>
      </c>
      <c r="O11" s="38">
        <f t="shared" si="2"/>
        <v>186.84880999999996</v>
      </c>
    </row>
    <row r="12" spans="1:15" ht="17.100000000000001" customHeight="1" x14ac:dyDescent="0.2">
      <c r="H12" s="221" t="s">
        <v>128</v>
      </c>
      <c r="I12" s="221"/>
      <c r="J12" s="221"/>
      <c r="K12" s="221"/>
    </row>
    <row r="13" spans="1:15" ht="12.75" customHeight="1" thickBot="1" x14ac:dyDescent="0.25">
      <c r="H13" s="16"/>
      <c r="I13" s="2" t="s">
        <v>117</v>
      </c>
      <c r="J13" s="2" t="s">
        <v>122</v>
      </c>
      <c r="K13" s="2" t="s">
        <v>133</v>
      </c>
    </row>
    <row r="14" spans="1:15" ht="12.75" customHeight="1" thickTop="1" x14ac:dyDescent="0.2">
      <c r="H14" s="29" t="s">
        <v>26</v>
      </c>
      <c r="I14" s="60">
        <v>10</v>
      </c>
      <c r="J14" s="143">
        <v>10.3</v>
      </c>
      <c r="K14" s="174">
        <v>11</v>
      </c>
    </row>
    <row r="15" spans="1:15" ht="12.75" customHeight="1" x14ac:dyDescent="0.2">
      <c r="H15" s="29" t="s">
        <v>18</v>
      </c>
      <c r="I15" s="60">
        <v>16</v>
      </c>
      <c r="J15" s="143">
        <v>14.5</v>
      </c>
      <c r="K15" s="175">
        <v>17.3</v>
      </c>
      <c r="M15" s="66"/>
    </row>
    <row r="16" spans="1:15" ht="12.75" customHeight="1" x14ac:dyDescent="0.2">
      <c r="H16" s="29" t="s">
        <v>19</v>
      </c>
      <c r="I16" s="60">
        <v>41.4</v>
      </c>
      <c r="J16" s="143">
        <v>40</v>
      </c>
      <c r="K16" s="175">
        <v>40.9</v>
      </c>
    </row>
    <row r="17" spans="8:13" ht="12.75" customHeight="1" x14ac:dyDescent="0.2">
      <c r="H17" s="29" t="s">
        <v>24</v>
      </c>
      <c r="I17" s="60">
        <v>11.4</v>
      </c>
      <c r="J17" s="143">
        <v>13.9</v>
      </c>
      <c r="K17" s="175">
        <v>11.3</v>
      </c>
    </row>
    <row r="18" spans="8:13" ht="12.75" customHeight="1" x14ac:dyDescent="0.2">
      <c r="H18" s="29" t="s">
        <v>22</v>
      </c>
      <c r="I18" s="60">
        <v>1.1000000000000001</v>
      </c>
      <c r="J18" s="143">
        <v>1.1000000000000001</v>
      </c>
      <c r="K18" s="175">
        <v>1.2</v>
      </c>
    </row>
    <row r="19" spans="8:13" ht="12.75" customHeight="1" x14ac:dyDescent="0.2">
      <c r="H19" s="29" t="s">
        <v>28</v>
      </c>
      <c r="I19" s="60">
        <v>4.4000000000000004</v>
      </c>
      <c r="J19" s="143">
        <v>4.4000000000000004</v>
      </c>
      <c r="K19" s="175">
        <v>4</v>
      </c>
      <c r="L19" s="177" t="s">
        <v>134</v>
      </c>
    </row>
    <row r="20" spans="8:13" ht="12.75" customHeight="1" x14ac:dyDescent="0.2">
      <c r="H20" s="29" t="s">
        <v>20</v>
      </c>
      <c r="I20" s="60">
        <v>9</v>
      </c>
      <c r="J20" s="143">
        <v>8.6</v>
      </c>
      <c r="K20" s="175">
        <v>8</v>
      </c>
    </row>
    <row r="21" spans="8:13" ht="12.75" customHeight="1" thickBot="1" x14ac:dyDescent="0.25">
      <c r="H21" s="29" t="s">
        <v>66</v>
      </c>
      <c r="I21" s="60">
        <v>6.7</v>
      </c>
      <c r="J21" s="143">
        <v>7.2</v>
      </c>
      <c r="K21" s="176">
        <v>6.3</v>
      </c>
    </row>
    <row r="22" spans="8:13" ht="12.75" customHeight="1" thickTop="1" x14ac:dyDescent="0.2">
      <c r="H22" s="19" t="s">
        <v>50</v>
      </c>
      <c r="I22" s="62">
        <v>100.00000000000001</v>
      </c>
      <c r="J22" s="20">
        <f>SUM(J14:J21)</f>
        <v>100</v>
      </c>
      <c r="K22" s="20">
        <f>SUM(K14:K21)</f>
        <v>100</v>
      </c>
    </row>
    <row r="25" spans="8:13" ht="12.75" customHeight="1" x14ac:dyDescent="0.2">
      <c r="H25" s="16" t="s">
        <v>51</v>
      </c>
      <c r="I25" s="64" t="s">
        <v>117</v>
      </c>
      <c r="J25" s="2" t="s">
        <v>122</v>
      </c>
      <c r="K25" s="2" t="s">
        <v>133</v>
      </c>
    </row>
    <row r="26" spans="8:13" ht="12.75" customHeight="1" x14ac:dyDescent="0.2">
      <c r="H26" s="29" t="s">
        <v>26</v>
      </c>
      <c r="I26" s="65">
        <v>1721806.3</v>
      </c>
      <c r="J26" s="26">
        <f>J35*J14/100</f>
        <v>1865466.2690000001</v>
      </c>
      <c r="K26" s="26">
        <f>K35*K14/100</f>
        <v>2055336.91</v>
      </c>
    </row>
    <row r="27" spans="8:13" ht="12.75" customHeight="1" x14ac:dyDescent="0.2">
      <c r="H27" s="29" t="s">
        <v>18</v>
      </c>
      <c r="I27" s="65">
        <v>2754890.08</v>
      </c>
      <c r="J27" s="26">
        <f>J35*J15/100</f>
        <v>2626141.835</v>
      </c>
      <c r="K27" s="26">
        <f>K35*K15/100</f>
        <v>3232484.4130000002</v>
      </c>
    </row>
    <row r="28" spans="8:13" ht="12.75" customHeight="1" x14ac:dyDescent="0.2">
      <c r="H28" s="29" t="s">
        <v>19</v>
      </c>
      <c r="I28" s="65">
        <v>7128278.0819999995</v>
      </c>
      <c r="J28" s="26">
        <f>J35*J16/100</f>
        <v>7244529.2000000002</v>
      </c>
      <c r="K28" s="26">
        <f>K35*K16/100</f>
        <v>7642116.3289999999</v>
      </c>
    </row>
    <row r="29" spans="8:13" ht="12.75" customHeight="1" x14ac:dyDescent="0.2">
      <c r="H29" s="29" t="s">
        <v>24</v>
      </c>
      <c r="I29" s="65">
        <v>1962859.1820000003</v>
      </c>
      <c r="J29" s="26">
        <f>J35*J17/100</f>
        <v>2517473.8970000003</v>
      </c>
      <c r="K29" s="26">
        <f>K35*K17/100</f>
        <v>2111391.5530000003</v>
      </c>
    </row>
    <row r="30" spans="8:13" ht="12.75" customHeight="1" x14ac:dyDescent="0.2">
      <c r="H30" s="29" t="s">
        <v>22</v>
      </c>
      <c r="I30" s="65">
        <v>189398.693</v>
      </c>
      <c r="J30" s="26">
        <f>J35*J18/100</f>
        <v>199224.55300000001</v>
      </c>
      <c r="K30" s="26">
        <f>K35*K18/100</f>
        <v>224218.57199999999</v>
      </c>
    </row>
    <row r="31" spans="8:13" ht="12.75" customHeight="1" x14ac:dyDescent="0.2">
      <c r="H31" s="29" t="s">
        <v>28</v>
      </c>
      <c r="I31" s="65">
        <v>757594.772</v>
      </c>
      <c r="J31" s="26">
        <f>J35*J19/100</f>
        <v>796898.21200000006</v>
      </c>
      <c r="K31" s="26">
        <f>K35*K19/100</f>
        <v>747395.24</v>
      </c>
      <c r="M31" s="66"/>
    </row>
    <row r="32" spans="8:13" ht="12.75" customHeight="1" x14ac:dyDescent="0.2">
      <c r="H32" s="29" t="s">
        <v>20</v>
      </c>
      <c r="I32" s="61">
        <v>1549625.67</v>
      </c>
      <c r="J32" s="27">
        <f>J35*J20/100</f>
        <v>1557573.7779999999</v>
      </c>
      <c r="K32" s="27">
        <f>K35*K20/100</f>
        <v>1494790.48</v>
      </c>
    </row>
    <row r="33" spans="8:12" ht="12.75" customHeight="1" x14ac:dyDescent="0.2">
      <c r="H33" s="29" t="s">
        <v>66</v>
      </c>
      <c r="I33" s="61">
        <v>1153610.2210000001</v>
      </c>
      <c r="J33" s="27">
        <f>J35*J21/100</f>
        <v>1304015.2560000001</v>
      </c>
      <c r="K33" s="27">
        <f>K35*K21/100</f>
        <v>1177147.503</v>
      </c>
    </row>
    <row r="34" spans="8:12" ht="12.75" customHeight="1" thickBot="1" x14ac:dyDescent="0.25">
      <c r="H34" s="19" t="s">
        <v>50</v>
      </c>
      <c r="I34" s="61">
        <v>17218063</v>
      </c>
      <c r="J34" s="27">
        <f>SUM(J26:J33)</f>
        <v>18111323</v>
      </c>
      <c r="K34" s="27">
        <f>SUM(K26:K33)</f>
        <v>18684880.999999996</v>
      </c>
    </row>
    <row r="35" spans="8:12" ht="12.75" customHeight="1" thickTop="1" thickBot="1" x14ac:dyDescent="0.25">
      <c r="I35" s="61">
        <v>17218063</v>
      </c>
      <c r="J35" s="144">
        <v>18111323</v>
      </c>
      <c r="K35" s="173">
        <v>18684881</v>
      </c>
      <c r="L35" s="177" t="s">
        <v>139</v>
      </c>
    </row>
    <row r="36" spans="8:12" ht="12.75" customHeight="1" thickTop="1" x14ac:dyDescent="0.2"/>
  </sheetData>
  <mergeCells count="2">
    <mergeCell ref="L1:O1"/>
    <mergeCell ref="H12:K12"/>
  </mergeCells>
  <phoneticPr fontId="2"/>
  <pageMargins left="0.31496062992125984" right="0.31496062992125984" top="0.39370078740157483" bottom="0.39370078740157483" header="0.31496062992125984" footer="0.31496062992125984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2"/>
  <dimension ref="A1:I32"/>
  <sheetViews>
    <sheetView showGridLines="0" view="pageBreakPreview" zoomScale="130" zoomScaleNormal="130" zoomScaleSheetLayoutView="130" workbookViewId="0">
      <selection activeCell="H1" sqref="H1"/>
    </sheetView>
  </sheetViews>
  <sheetFormatPr defaultColWidth="2.88671875" defaultRowHeight="12.75" customHeight="1" x14ac:dyDescent="0.2"/>
  <cols>
    <col min="1" max="2" width="2.6640625" style="1" customWidth="1"/>
    <col min="3" max="3" width="7.44140625" style="1" customWidth="1"/>
    <col min="4" max="4" width="8.77734375" style="1" customWidth="1"/>
    <col min="5" max="6" width="7.109375" style="1" customWidth="1"/>
    <col min="7" max="7" width="7.109375" style="192" customWidth="1"/>
    <col min="8" max="8" width="6.77734375" style="1" customWidth="1"/>
    <col min="9" max="9" width="7" style="1" customWidth="1"/>
    <col min="10" max="10" width="7.33203125" style="1" customWidth="1"/>
    <col min="11" max="11" width="6.6640625" style="1" customWidth="1"/>
    <col min="12" max="12" width="7.21875" style="1" customWidth="1"/>
    <col min="13" max="16384" width="2.88671875" style="1"/>
  </cols>
  <sheetData>
    <row r="1" spans="1:9" ht="17.100000000000001" customHeight="1" x14ac:dyDescent="0.15">
      <c r="A1" s="67" t="s">
        <v>39</v>
      </c>
      <c r="B1" s="69"/>
      <c r="C1" s="68"/>
      <c r="D1" s="68"/>
      <c r="E1" s="68"/>
      <c r="F1" s="68"/>
      <c r="G1" s="68"/>
      <c r="H1" s="7"/>
      <c r="I1" s="7"/>
    </row>
    <row r="2" spans="1:9" ht="12" customHeight="1" x14ac:dyDescent="0.15">
      <c r="A2" s="69"/>
      <c r="B2" s="69"/>
      <c r="C2" s="68"/>
      <c r="D2" s="68"/>
      <c r="E2" s="68"/>
      <c r="F2" s="68"/>
      <c r="G2" s="70" t="s">
        <v>40</v>
      </c>
      <c r="H2" s="7"/>
      <c r="I2" s="7"/>
    </row>
    <row r="3" spans="1:9" ht="23.25" customHeight="1" x14ac:dyDescent="0.2">
      <c r="A3" s="82" t="s">
        <v>61</v>
      </c>
      <c r="B3" s="83" t="s">
        <v>41</v>
      </c>
      <c r="C3" s="219" t="s">
        <v>42</v>
      </c>
      <c r="D3" s="236"/>
      <c r="E3" s="84" t="s">
        <v>138</v>
      </c>
      <c r="F3" s="84">
        <v>5</v>
      </c>
      <c r="G3" s="84">
        <v>6</v>
      </c>
      <c r="H3" s="7"/>
      <c r="I3" s="7"/>
    </row>
    <row r="4" spans="1:9" ht="15" customHeight="1" x14ac:dyDescent="0.2">
      <c r="A4" s="235" t="s">
        <v>162</v>
      </c>
      <c r="B4" s="235" t="s">
        <v>102</v>
      </c>
      <c r="C4" s="237" t="s">
        <v>43</v>
      </c>
      <c r="D4" s="238"/>
      <c r="E4" s="116">
        <v>4248273</v>
      </c>
      <c r="F4" s="116">
        <v>4448296</v>
      </c>
      <c r="G4" s="188">
        <v>4196294</v>
      </c>
      <c r="H4" s="7"/>
      <c r="I4" s="7"/>
    </row>
    <row r="5" spans="1:9" ht="15" customHeight="1" x14ac:dyDescent="0.2">
      <c r="A5" s="229"/>
      <c r="B5" s="229"/>
      <c r="C5" s="227" t="s">
        <v>44</v>
      </c>
      <c r="D5" s="228"/>
      <c r="E5" s="117">
        <v>734</v>
      </c>
      <c r="F5" s="117">
        <v>49</v>
      </c>
      <c r="G5" s="189">
        <v>65451</v>
      </c>
      <c r="H5" s="7"/>
      <c r="I5" s="7"/>
    </row>
    <row r="6" spans="1:9" ht="15" customHeight="1" x14ac:dyDescent="0.2">
      <c r="A6" s="229"/>
      <c r="B6" s="229"/>
      <c r="C6" s="227" t="s">
        <v>71</v>
      </c>
      <c r="D6" s="240"/>
      <c r="E6" s="117">
        <v>769794</v>
      </c>
      <c r="F6" s="117">
        <v>800319</v>
      </c>
      <c r="G6" s="189">
        <v>950878</v>
      </c>
      <c r="H6" s="7"/>
      <c r="I6" s="7"/>
    </row>
    <row r="7" spans="1:9" ht="15" customHeight="1" x14ac:dyDescent="0.2">
      <c r="A7" s="229"/>
      <c r="B7" s="230"/>
      <c r="C7" s="231" t="s">
        <v>87</v>
      </c>
      <c r="D7" s="232"/>
      <c r="E7" s="118">
        <v>5018801</v>
      </c>
      <c r="F7" s="118">
        <v>5248664</v>
      </c>
      <c r="G7" s="190">
        <f>SUM(G4:G6)</f>
        <v>5212623</v>
      </c>
      <c r="H7" s="7"/>
      <c r="I7" s="7"/>
    </row>
    <row r="8" spans="1:9" ht="15" customHeight="1" x14ac:dyDescent="0.2">
      <c r="A8" s="229"/>
      <c r="B8" s="235" t="s">
        <v>103</v>
      </c>
      <c r="C8" s="233" t="s">
        <v>45</v>
      </c>
      <c r="D8" s="85" t="s">
        <v>46</v>
      </c>
      <c r="E8" s="117">
        <v>1005523</v>
      </c>
      <c r="F8" s="117">
        <v>993057</v>
      </c>
      <c r="G8" s="189">
        <v>1001237</v>
      </c>
      <c r="H8" s="7"/>
      <c r="I8" s="7"/>
    </row>
    <row r="9" spans="1:9" ht="15" customHeight="1" x14ac:dyDescent="0.2">
      <c r="A9" s="229"/>
      <c r="B9" s="229"/>
      <c r="C9" s="239"/>
      <c r="D9" s="85" t="s">
        <v>47</v>
      </c>
      <c r="E9" s="117">
        <v>71302</v>
      </c>
      <c r="F9" s="117">
        <v>57677</v>
      </c>
      <c r="G9" s="189">
        <v>144859</v>
      </c>
      <c r="H9" s="7"/>
      <c r="I9" s="7"/>
    </row>
    <row r="10" spans="1:9" ht="15" customHeight="1" x14ac:dyDescent="0.2">
      <c r="A10" s="229"/>
      <c r="B10" s="229"/>
      <c r="C10" s="233" t="s">
        <v>98</v>
      </c>
      <c r="D10" s="85" t="s">
        <v>46</v>
      </c>
      <c r="E10" s="117">
        <v>1303363</v>
      </c>
      <c r="F10" s="117">
        <v>1315476</v>
      </c>
      <c r="G10" s="189">
        <v>1361636</v>
      </c>
      <c r="H10" s="7"/>
      <c r="I10" s="7"/>
    </row>
    <row r="11" spans="1:9" ht="15" customHeight="1" x14ac:dyDescent="0.2">
      <c r="A11" s="229"/>
      <c r="B11" s="229"/>
      <c r="C11" s="239"/>
      <c r="D11" s="85" t="s">
        <v>47</v>
      </c>
      <c r="E11" s="117">
        <v>281134</v>
      </c>
      <c r="F11" s="117">
        <v>351409</v>
      </c>
      <c r="G11" s="189">
        <v>324508</v>
      </c>
      <c r="H11" s="7"/>
      <c r="I11" s="7"/>
    </row>
    <row r="12" spans="1:9" ht="15" customHeight="1" x14ac:dyDescent="0.2">
      <c r="A12" s="230"/>
      <c r="B12" s="230"/>
      <c r="C12" s="231" t="s">
        <v>87</v>
      </c>
      <c r="D12" s="232"/>
      <c r="E12" s="118">
        <v>2661322</v>
      </c>
      <c r="F12" s="118">
        <v>2717619</v>
      </c>
      <c r="G12" s="190">
        <f>SUM(G8:G11)</f>
        <v>2832240</v>
      </c>
      <c r="H12" s="7"/>
      <c r="I12" s="7"/>
    </row>
    <row r="13" spans="1:9" ht="10.5" customHeight="1" x14ac:dyDescent="0.2">
      <c r="A13" s="86"/>
      <c r="B13" s="86"/>
      <c r="C13" s="87"/>
      <c r="D13" s="87"/>
      <c r="E13" s="119"/>
      <c r="F13" s="119"/>
      <c r="G13" s="191"/>
      <c r="H13" s="7"/>
      <c r="I13" s="7"/>
    </row>
    <row r="14" spans="1:9" ht="15" customHeight="1" x14ac:dyDescent="0.2">
      <c r="A14" s="222" t="s">
        <v>163</v>
      </c>
      <c r="B14" s="229" t="s">
        <v>102</v>
      </c>
      <c r="C14" s="225" t="s">
        <v>43</v>
      </c>
      <c r="D14" s="226"/>
      <c r="E14" s="117">
        <v>4221712</v>
      </c>
      <c r="F14" s="117">
        <v>4424909</v>
      </c>
      <c r="G14" s="189">
        <v>4179303</v>
      </c>
      <c r="H14" s="7"/>
      <c r="I14" s="7"/>
    </row>
    <row r="15" spans="1:9" ht="15" customHeight="1" x14ac:dyDescent="0.2">
      <c r="A15" s="222"/>
      <c r="B15" s="229"/>
      <c r="C15" s="227" t="s">
        <v>44</v>
      </c>
      <c r="D15" s="228"/>
      <c r="E15" s="117">
        <v>734</v>
      </c>
      <c r="F15" s="117">
        <v>49</v>
      </c>
      <c r="G15" s="189">
        <v>65451</v>
      </c>
      <c r="H15" s="7"/>
      <c r="I15" s="7"/>
    </row>
    <row r="16" spans="1:9" ht="15" customHeight="1" x14ac:dyDescent="0.2">
      <c r="A16" s="222"/>
      <c r="B16" s="229"/>
      <c r="C16" s="227" t="s">
        <v>71</v>
      </c>
      <c r="D16" s="228"/>
      <c r="E16" s="117">
        <v>768821</v>
      </c>
      <c r="F16" s="117">
        <v>799652</v>
      </c>
      <c r="G16" s="189">
        <v>949435</v>
      </c>
      <c r="H16" s="7"/>
      <c r="I16" s="7"/>
    </row>
    <row r="17" spans="1:9" ht="15" customHeight="1" x14ac:dyDescent="0.2">
      <c r="A17" s="222"/>
      <c r="B17" s="230"/>
      <c r="C17" s="231" t="s">
        <v>87</v>
      </c>
      <c r="D17" s="232"/>
      <c r="E17" s="118">
        <v>4991267</v>
      </c>
      <c r="F17" s="118">
        <v>5224610</v>
      </c>
      <c r="G17" s="190">
        <f>SUM(G14:G16)</f>
        <v>5194189</v>
      </c>
      <c r="H17" s="7"/>
      <c r="I17" s="7"/>
    </row>
    <row r="18" spans="1:9" ht="15" customHeight="1" x14ac:dyDescent="0.2">
      <c r="A18" s="222"/>
      <c r="B18" s="224" t="s">
        <v>104</v>
      </c>
      <c r="C18" s="233" t="s">
        <v>45</v>
      </c>
      <c r="D18" s="85" t="s">
        <v>48</v>
      </c>
      <c r="E18" s="117">
        <v>837073</v>
      </c>
      <c r="F18" s="117">
        <v>841834</v>
      </c>
      <c r="G18" s="189">
        <v>872925</v>
      </c>
      <c r="H18" s="7"/>
      <c r="I18" s="7"/>
    </row>
    <row r="19" spans="1:9" ht="15" customHeight="1" x14ac:dyDescent="0.2">
      <c r="A19" s="222"/>
      <c r="B19" s="222"/>
      <c r="C19" s="234"/>
      <c r="D19" s="112" t="s">
        <v>49</v>
      </c>
      <c r="E19" s="117">
        <v>628607</v>
      </c>
      <c r="F19" s="117">
        <v>473343</v>
      </c>
      <c r="G19" s="189">
        <v>624968</v>
      </c>
      <c r="H19" s="7"/>
      <c r="I19" s="7"/>
    </row>
    <row r="20" spans="1:9" ht="15" customHeight="1" x14ac:dyDescent="0.2">
      <c r="A20" s="222"/>
      <c r="B20" s="222"/>
      <c r="C20" s="233" t="s">
        <v>98</v>
      </c>
      <c r="D20" s="85" t="s">
        <v>48</v>
      </c>
      <c r="E20" s="117">
        <v>1297108</v>
      </c>
      <c r="F20" s="117">
        <v>1308054</v>
      </c>
      <c r="G20" s="189">
        <v>1310068</v>
      </c>
      <c r="H20" s="7"/>
      <c r="I20" s="7"/>
    </row>
    <row r="21" spans="1:9" ht="15" customHeight="1" x14ac:dyDescent="0.2">
      <c r="A21" s="222"/>
      <c r="B21" s="222"/>
      <c r="C21" s="234"/>
      <c r="D21" s="115" t="s">
        <v>49</v>
      </c>
      <c r="E21" s="117">
        <v>575194</v>
      </c>
      <c r="F21" s="117">
        <v>662024</v>
      </c>
      <c r="G21" s="189">
        <v>629516</v>
      </c>
      <c r="H21" s="7"/>
      <c r="I21" s="7"/>
    </row>
    <row r="22" spans="1:9" ht="15" customHeight="1" x14ac:dyDescent="0.2">
      <c r="A22" s="223"/>
      <c r="B22" s="223"/>
      <c r="C22" s="231" t="s">
        <v>87</v>
      </c>
      <c r="D22" s="232"/>
      <c r="E22" s="118">
        <v>3337982</v>
      </c>
      <c r="F22" s="118">
        <v>3285255</v>
      </c>
      <c r="G22" s="190">
        <f>SUM(G18:G21)</f>
        <v>3437477</v>
      </c>
      <c r="H22" s="7"/>
      <c r="I22" s="7"/>
    </row>
    <row r="23" spans="1:9" ht="12" customHeight="1" x14ac:dyDescent="0.15">
      <c r="B23" s="81"/>
      <c r="C23" s="73"/>
      <c r="D23" s="73"/>
      <c r="E23" s="73"/>
      <c r="F23" s="73"/>
      <c r="G23" s="74" t="s">
        <v>161</v>
      </c>
      <c r="H23" s="7"/>
      <c r="I23" s="7"/>
    </row>
    <row r="24" spans="1:9" ht="12" customHeight="1" x14ac:dyDescent="0.15">
      <c r="A24" s="120"/>
      <c r="B24" s="11"/>
      <c r="C24" s="10"/>
      <c r="D24" s="10"/>
      <c r="E24" s="10"/>
      <c r="F24" s="10"/>
      <c r="H24" s="7"/>
      <c r="I24" s="7"/>
    </row>
    <row r="25" spans="1:9" ht="12.75" customHeight="1" x14ac:dyDescent="0.2">
      <c r="H25" s="7"/>
      <c r="I25" s="7"/>
    </row>
    <row r="26" spans="1:9" ht="12.75" customHeight="1" x14ac:dyDescent="0.2">
      <c r="H26" s="7"/>
      <c r="I26" s="7"/>
    </row>
    <row r="27" spans="1:9" ht="12.75" customHeight="1" x14ac:dyDescent="0.2">
      <c r="H27" s="7"/>
      <c r="I27" s="7"/>
    </row>
    <row r="28" spans="1:9" ht="12.75" customHeight="1" x14ac:dyDescent="0.2">
      <c r="H28" s="7"/>
      <c r="I28" s="7"/>
    </row>
    <row r="29" spans="1:9" ht="12.75" customHeight="1" x14ac:dyDescent="0.2">
      <c r="H29" s="7"/>
      <c r="I29" s="7"/>
    </row>
    <row r="30" spans="1:9" ht="12.75" customHeight="1" x14ac:dyDescent="0.2">
      <c r="H30" s="7"/>
      <c r="I30" s="7"/>
    </row>
    <row r="31" spans="1:9" ht="6.9" customHeight="1" x14ac:dyDescent="0.2"/>
    <row r="32" spans="1:9" ht="17.100000000000001" customHeight="1" x14ac:dyDescent="0.2"/>
  </sheetData>
  <mergeCells count="21">
    <mergeCell ref="A4:A12"/>
    <mergeCell ref="B4:B7"/>
    <mergeCell ref="C3:D3"/>
    <mergeCell ref="C4:D4"/>
    <mergeCell ref="C5:D5"/>
    <mergeCell ref="C8:C9"/>
    <mergeCell ref="C6:D6"/>
    <mergeCell ref="C7:D7"/>
    <mergeCell ref="B8:B12"/>
    <mergeCell ref="C12:D12"/>
    <mergeCell ref="C10:C11"/>
    <mergeCell ref="A14:A22"/>
    <mergeCell ref="B18:B22"/>
    <mergeCell ref="C14:D14"/>
    <mergeCell ref="C15:D15"/>
    <mergeCell ref="C16:D16"/>
    <mergeCell ref="B14:B17"/>
    <mergeCell ref="C17:D17"/>
    <mergeCell ref="C18:C19"/>
    <mergeCell ref="C22:D22"/>
    <mergeCell ref="C20:C21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3"/>
  <dimension ref="A1:G26"/>
  <sheetViews>
    <sheetView showGridLines="0" view="pageBreakPreview" zoomScale="160" zoomScaleNormal="160" zoomScaleSheetLayoutView="160" workbookViewId="0">
      <selection activeCell="F3" sqref="F3:G3"/>
    </sheetView>
  </sheetViews>
  <sheetFormatPr defaultColWidth="2.88671875" defaultRowHeight="12.75" customHeight="1" x14ac:dyDescent="0.2"/>
  <cols>
    <col min="1" max="1" width="12.33203125" style="1" customWidth="1"/>
    <col min="2" max="2" width="8.44140625" style="1" customWidth="1"/>
    <col min="3" max="3" width="4.88671875" style="1" customWidth="1"/>
    <col min="4" max="4" width="8.109375" style="1" customWidth="1"/>
    <col min="5" max="5" width="4.44140625" style="1" customWidth="1"/>
    <col min="6" max="6" width="8.21875" style="63" customWidth="1"/>
    <col min="7" max="7" width="4.44140625" style="63" customWidth="1"/>
    <col min="8" max="16384" width="2.88671875" style="1"/>
  </cols>
  <sheetData>
    <row r="1" spans="1:7" ht="17.100000000000001" customHeight="1" x14ac:dyDescent="0.2">
      <c r="A1" s="67" t="s">
        <v>70</v>
      </c>
      <c r="B1" s="68"/>
      <c r="C1" s="68"/>
      <c r="D1" s="68"/>
      <c r="E1" s="68"/>
      <c r="F1" s="68"/>
      <c r="G1" s="68"/>
    </row>
    <row r="2" spans="1:7" ht="12" customHeight="1" x14ac:dyDescent="0.15">
      <c r="A2" s="69"/>
      <c r="B2" s="68"/>
      <c r="C2" s="68"/>
      <c r="D2" s="68"/>
      <c r="E2" s="68"/>
      <c r="G2" s="70" t="s">
        <v>31</v>
      </c>
    </row>
    <row r="3" spans="1:7" ht="24.75" customHeight="1" x14ac:dyDescent="0.2">
      <c r="A3" s="71"/>
      <c r="B3" s="219" t="s">
        <v>165</v>
      </c>
      <c r="C3" s="220"/>
      <c r="D3" s="219" t="s">
        <v>166</v>
      </c>
      <c r="E3" s="220"/>
      <c r="F3" s="219" t="s">
        <v>167</v>
      </c>
      <c r="G3" s="220"/>
    </row>
    <row r="4" spans="1:7" ht="15" customHeight="1" x14ac:dyDescent="0.2">
      <c r="A4" s="75" t="s">
        <v>50</v>
      </c>
      <c r="B4" s="121">
        <v>18112058</v>
      </c>
      <c r="C4" s="77">
        <v>100</v>
      </c>
      <c r="D4" s="121">
        <v>17606440</v>
      </c>
      <c r="E4" s="77">
        <v>100</v>
      </c>
      <c r="F4" s="76">
        <f>SUM(F5:F14)</f>
        <v>18685339</v>
      </c>
      <c r="G4" s="77">
        <v>100</v>
      </c>
    </row>
    <row r="5" spans="1:7" ht="15" customHeight="1" x14ac:dyDescent="0.2">
      <c r="A5" s="78" t="s">
        <v>52</v>
      </c>
      <c r="B5" s="123">
        <v>3199144</v>
      </c>
      <c r="C5" s="124">
        <v>17.7</v>
      </c>
      <c r="D5" s="123">
        <v>3296944</v>
      </c>
      <c r="E5" s="124">
        <v>18.7</v>
      </c>
      <c r="F5" s="79">
        <v>3658042</v>
      </c>
      <c r="G5" s="185">
        <v>19.600000000000001</v>
      </c>
    </row>
    <row r="6" spans="1:7" ht="15" customHeight="1" x14ac:dyDescent="0.2">
      <c r="A6" s="78" t="s">
        <v>53</v>
      </c>
      <c r="B6" s="123">
        <v>3574496</v>
      </c>
      <c r="C6" s="124">
        <v>19.7</v>
      </c>
      <c r="D6" s="123">
        <v>3689661</v>
      </c>
      <c r="E6" s="124">
        <v>21</v>
      </c>
      <c r="F6" s="79">
        <v>3963089</v>
      </c>
      <c r="G6" s="185">
        <v>21.2</v>
      </c>
    </row>
    <row r="7" spans="1:7" ht="15" customHeight="1" x14ac:dyDescent="0.2">
      <c r="A7" s="78" t="s">
        <v>30</v>
      </c>
      <c r="B7" s="123">
        <v>796309</v>
      </c>
      <c r="C7" s="124">
        <v>4.4000000000000004</v>
      </c>
      <c r="D7" s="123">
        <v>801418</v>
      </c>
      <c r="E7" s="124">
        <v>4.5</v>
      </c>
      <c r="F7" s="79">
        <v>755318</v>
      </c>
      <c r="G7" s="185">
        <v>4</v>
      </c>
    </row>
    <row r="8" spans="1:7" ht="15" customHeight="1" x14ac:dyDescent="0.2">
      <c r="A8" s="78" t="s">
        <v>54</v>
      </c>
      <c r="B8" s="123">
        <v>2825132</v>
      </c>
      <c r="C8" s="124">
        <v>15.6</v>
      </c>
      <c r="D8" s="123">
        <v>2681888</v>
      </c>
      <c r="E8" s="124">
        <v>15.3</v>
      </c>
      <c r="F8" s="79">
        <v>2885583</v>
      </c>
      <c r="G8" s="185">
        <v>15.4</v>
      </c>
    </row>
    <row r="9" spans="1:7" ht="15" customHeight="1" x14ac:dyDescent="0.2">
      <c r="A9" s="78" t="s">
        <v>60</v>
      </c>
      <c r="B9" s="123">
        <v>90722</v>
      </c>
      <c r="C9" s="124">
        <v>0.5</v>
      </c>
      <c r="D9" s="123">
        <v>96252</v>
      </c>
      <c r="E9" s="124">
        <v>0.6</v>
      </c>
      <c r="F9" s="79">
        <v>67172</v>
      </c>
      <c r="G9" s="185">
        <v>0.4</v>
      </c>
    </row>
    <row r="10" spans="1:7" ht="15" customHeight="1" x14ac:dyDescent="0.2">
      <c r="A10" s="78" t="s">
        <v>55</v>
      </c>
      <c r="B10" s="123">
        <v>3146287</v>
      </c>
      <c r="C10" s="124">
        <v>17.399999999999999</v>
      </c>
      <c r="D10" s="123">
        <v>3051137</v>
      </c>
      <c r="E10" s="124">
        <v>17.3</v>
      </c>
      <c r="F10" s="79">
        <v>3446693</v>
      </c>
      <c r="G10" s="185">
        <v>18.5</v>
      </c>
    </row>
    <row r="11" spans="1:7" ht="15" customHeight="1" x14ac:dyDescent="0.2">
      <c r="A11" s="78" t="s">
        <v>56</v>
      </c>
      <c r="B11" s="123">
        <v>883892</v>
      </c>
      <c r="C11" s="124">
        <v>4.9000000000000004</v>
      </c>
      <c r="D11" s="123">
        <v>673447</v>
      </c>
      <c r="E11" s="124">
        <v>3.8</v>
      </c>
      <c r="F11" s="79">
        <v>892892</v>
      </c>
      <c r="G11" s="185">
        <v>4.8</v>
      </c>
    </row>
    <row r="12" spans="1:7" ht="15" customHeight="1" x14ac:dyDescent="0.2">
      <c r="A12" s="78" t="s">
        <v>57</v>
      </c>
      <c r="B12" s="123">
        <v>261000</v>
      </c>
      <c r="C12" s="124">
        <v>1.4</v>
      </c>
      <c r="D12" s="123">
        <v>232042</v>
      </c>
      <c r="E12" s="124">
        <v>1.3</v>
      </c>
      <c r="F12" s="79">
        <v>63342</v>
      </c>
      <c r="G12" s="185">
        <v>0.3</v>
      </c>
    </row>
    <row r="13" spans="1:7" ht="15" customHeight="1" x14ac:dyDescent="0.2">
      <c r="A13" s="78" t="s">
        <v>58</v>
      </c>
      <c r="B13" s="123">
        <v>1012181</v>
      </c>
      <c r="C13" s="124">
        <v>5.6</v>
      </c>
      <c r="D13" s="123">
        <v>1130978</v>
      </c>
      <c r="E13" s="124">
        <v>6.4</v>
      </c>
      <c r="F13" s="79">
        <v>1017258</v>
      </c>
      <c r="G13" s="185">
        <v>5.4</v>
      </c>
    </row>
    <row r="14" spans="1:7" ht="15" customHeight="1" x14ac:dyDescent="0.2">
      <c r="A14" s="80" t="s">
        <v>59</v>
      </c>
      <c r="B14" s="125">
        <v>2322895</v>
      </c>
      <c r="C14" s="126">
        <v>12.8</v>
      </c>
      <c r="D14" s="125">
        <v>1952673</v>
      </c>
      <c r="E14" s="126">
        <v>11.1</v>
      </c>
      <c r="F14" s="186">
        <v>1935950</v>
      </c>
      <c r="G14" s="193">
        <v>10.4</v>
      </c>
    </row>
    <row r="15" spans="1:7" ht="12" customHeight="1" x14ac:dyDescent="0.15">
      <c r="A15" s="81"/>
      <c r="B15" s="73"/>
      <c r="C15" s="73"/>
      <c r="D15" s="73"/>
      <c r="E15" s="73"/>
      <c r="G15" s="74" t="s">
        <v>161</v>
      </c>
    </row>
    <row r="16" spans="1:7" ht="17.100000000000001" customHeight="1" x14ac:dyDescent="0.2">
      <c r="A16" s="13"/>
      <c r="B16" s="7"/>
      <c r="C16" s="7"/>
      <c r="D16" s="7"/>
      <c r="E16" s="7"/>
      <c r="F16" s="68"/>
      <c r="G16" s="68"/>
    </row>
    <row r="17" spans="1:7" ht="12" customHeight="1" x14ac:dyDescent="0.15">
      <c r="A17" s="9"/>
      <c r="B17" s="7"/>
      <c r="C17" s="7"/>
      <c r="D17" s="7"/>
      <c r="E17" s="7"/>
      <c r="F17" s="68"/>
      <c r="G17" s="68"/>
    </row>
    <row r="18" spans="1:7" ht="13.5" customHeight="1" x14ac:dyDescent="0.2">
      <c r="A18" s="35"/>
      <c r="B18" s="46"/>
      <c r="C18" s="46"/>
      <c r="D18" s="47"/>
      <c r="E18" s="47"/>
      <c r="F18" s="194"/>
      <c r="G18" s="194"/>
    </row>
    <row r="19" spans="1:7" ht="33" customHeight="1" x14ac:dyDescent="0.2">
      <c r="A19" s="48"/>
      <c r="B19" s="40"/>
      <c r="C19" s="40"/>
      <c r="D19" s="41"/>
      <c r="E19" s="41"/>
      <c r="F19" s="195"/>
      <c r="G19" s="195"/>
    </row>
    <row r="20" spans="1:7" ht="15.75" customHeight="1" x14ac:dyDescent="0.2">
      <c r="A20" s="42"/>
      <c r="B20" s="18"/>
      <c r="C20" s="43"/>
      <c r="D20" s="3"/>
      <c r="E20" s="43"/>
      <c r="F20" s="196"/>
      <c r="G20" s="197"/>
    </row>
    <row r="21" spans="1:7" ht="15.75" customHeight="1" x14ac:dyDescent="0.2">
      <c r="A21" s="42"/>
      <c r="B21" s="18"/>
      <c r="C21" s="43"/>
      <c r="D21" s="3"/>
      <c r="E21" s="43"/>
      <c r="F21" s="196"/>
      <c r="G21" s="197"/>
    </row>
    <row r="22" spans="1:7" ht="15.75" customHeight="1" x14ac:dyDescent="0.2">
      <c r="A22" s="42"/>
      <c r="B22" s="18"/>
      <c r="C22" s="43"/>
      <c r="D22" s="3"/>
      <c r="E22" s="43"/>
      <c r="F22" s="196"/>
      <c r="G22" s="197"/>
    </row>
    <row r="23" spans="1:7" ht="15.75" customHeight="1" x14ac:dyDescent="0.2">
      <c r="A23" s="42"/>
      <c r="B23" s="18"/>
      <c r="C23" s="43"/>
      <c r="D23" s="3"/>
      <c r="E23" s="43"/>
      <c r="F23" s="196"/>
      <c r="G23" s="197"/>
    </row>
    <row r="24" spans="1:7" ht="15.75" customHeight="1" x14ac:dyDescent="0.2">
      <c r="A24" s="42"/>
      <c r="B24" s="18"/>
      <c r="C24" s="43"/>
      <c r="D24" s="3"/>
      <c r="E24" s="44"/>
      <c r="F24" s="196"/>
      <c r="G24" s="197"/>
    </row>
    <row r="25" spans="1:7" ht="12" customHeight="1" x14ac:dyDescent="0.2">
      <c r="A25" s="7"/>
      <c r="B25" s="7"/>
      <c r="C25" s="6"/>
      <c r="D25" s="6"/>
      <c r="E25" s="6"/>
      <c r="F25" s="198"/>
      <c r="G25" s="198"/>
    </row>
    <row r="26" spans="1:7" ht="17.100000000000001" customHeight="1" x14ac:dyDescent="0.2"/>
  </sheetData>
  <mergeCells count="3">
    <mergeCell ref="B3:C3"/>
    <mergeCell ref="F3:G3"/>
    <mergeCell ref="D3:E3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I12"/>
  <sheetViews>
    <sheetView showGridLines="0" view="pageBreakPreview" zoomScale="190" zoomScaleNormal="160" zoomScaleSheetLayoutView="190" workbookViewId="0">
      <selection activeCell="J1" sqref="J1"/>
    </sheetView>
  </sheetViews>
  <sheetFormatPr defaultColWidth="2.88671875" defaultRowHeight="12.75" customHeight="1" x14ac:dyDescent="0.2"/>
  <cols>
    <col min="1" max="1" width="3.109375" style="1" customWidth="1"/>
    <col min="2" max="2" width="6.6640625" style="1" customWidth="1"/>
    <col min="3" max="3" width="5.44140625" style="1" customWidth="1"/>
    <col min="4" max="4" width="6.77734375" style="1" customWidth="1"/>
    <col min="5" max="5" width="5.44140625" style="1" customWidth="1"/>
    <col min="6" max="6" width="6" style="1" customWidth="1"/>
    <col min="7" max="7" width="5.44140625" style="1" customWidth="1"/>
    <col min="8" max="8" width="6.6640625" style="1" customWidth="1"/>
    <col min="9" max="9" width="5.44140625" style="1" customWidth="1"/>
    <col min="10" max="16384" width="2.88671875" style="1"/>
  </cols>
  <sheetData>
    <row r="1" spans="1:9" ht="17.100000000000001" customHeight="1" x14ac:dyDescent="0.2">
      <c r="A1" s="67" t="s">
        <v>86</v>
      </c>
      <c r="B1" s="68"/>
      <c r="C1" s="68"/>
      <c r="D1" s="68"/>
      <c r="E1" s="68"/>
      <c r="F1" s="68"/>
      <c r="G1" s="68"/>
      <c r="H1" s="63"/>
      <c r="I1" s="63"/>
    </row>
    <row r="2" spans="1:9" ht="12" customHeight="1" x14ac:dyDescent="0.15">
      <c r="A2" s="69"/>
      <c r="B2" s="68"/>
      <c r="C2" s="68"/>
      <c r="D2" s="68"/>
      <c r="E2" s="68"/>
      <c r="F2" s="68"/>
      <c r="G2" s="68"/>
      <c r="H2" s="63"/>
      <c r="I2" s="88" t="s">
        <v>0</v>
      </c>
    </row>
    <row r="3" spans="1:9" ht="13.5" customHeight="1" x14ac:dyDescent="0.2">
      <c r="A3" s="243"/>
      <c r="B3" s="219" t="s">
        <v>67</v>
      </c>
      <c r="C3" s="236"/>
      <c r="D3" s="245" t="s">
        <v>68</v>
      </c>
      <c r="E3" s="246"/>
      <c r="F3" s="219" t="s">
        <v>66</v>
      </c>
      <c r="G3" s="236"/>
      <c r="H3" s="241" t="s">
        <v>50</v>
      </c>
      <c r="I3" s="242"/>
    </row>
    <row r="4" spans="1:9" ht="33" customHeight="1" x14ac:dyDescent="0.2">
      <c r="A4" s="244"/>
      <c r="B4" s="89" t="s">
        <v>62</v>
      </c>
      <c r="C4" s="89" t="s">
        <v>1</v>
      </c>
      <c r="D4" s="90" t="s">
        <v>62</v>
      </c>
      <c r="E4" s="90" t="s">
        <v>1</v>
      </c>
      <c r="F4" s="89" t="s">
        <v>62</v>
      </c>
      <c r="G4" s="89" t="s">
        <v>1</v>
      </c>
      <c r="H4" s="91" t="s">
        <v>62</v>
      </c>
      <c r="I4" s="91" t="s">
        <v>1</v>
      </c>
    </row>
    <row r="5" spans="1:9" ht="15.75" customHeight="1" x14ac:dyDescent="0.2">
      <c r="A5" s="129" t="s">
        <v>147</v>
      </c>
      <c r="B5" s="92">
        <v>87700</v>
      </c>
      <c r="C5" s="93" t="s">
        <v>140</v>
      </c>
      <c r="D5" s="79">
        <v>129800</v>
      </c>
      <c r="E5" s="94" t="s">
        <v>141</v>
      </c>
      <c r="F5" s="92">
        <v>340860</v>
      </c>
      <c r="G5" s="93" t="s">
        <v>142</v>
      </c>
      <c r="H5" s="76">
        <v>558360</v>
      </c>
      <c r="I5" s="95" t="s">
        <v>143</v>
      </c>
    </row>
    <row r="6" spans="1:9" ht="15.75" customHeight="1" x14ac:dyDescent="0.2">
      <c r="A6" s="129">
        <v>3</v>
      </c>
      <c r="B6" s="92">
        <v>111600</v>
      </c>
      <c r="C6" s="93">
        <v>27.3</v>
      </c>
      <c r="D6" s="79">
        <v>60800</v>
      </c>
      <c r="E6" s="94" t="s">
        <v>144</v>
      </c>
      <c r="F6" s="92">
        <v>0</v>
      </c>
      <c r="G6" s="93" t="s">
        <v>119</v>
      </c>
      <c r="H6" s="76">
        <v>172400</v>
      </c>
      <c r="I6" s="95" t="s">
        <v>145</v>
      </c>
    </row>
    <row r="7" spans="1:9" ht="15.75" customHeight="1" x14ac:dyDescent="0.2">
      <c r="A7" s="129">
        <v>4</v>
      </c>
      <c r="B7" s="92">
        <v>224300</v>
      </c>
      <c r="C7" s="93">
        <v>101</v>
      </c>
      <c r="D7" s="79">
        <v>23800</v>
      </c>
      <c r="E7" s="94" t="s">
        <v>146</v>
      </c>
      <c r="F7" s="92">
        <v>5800</v>
      </c>
      <c r="G7" s="93" t="s">
        <v>120</v>
      </c>
      <c r="H7" s="76">
        <v>253900</v>
      </c>
      <c r="I7" s="95">
        <v>47.3</v>
      </c>
    </row>
    <row r="8" spans="1:9" ht="15.75" customHeight="1" x14ac:dyDescent="0.2">
      <c r="A8" s="129">
        <v>5</v>
      </c>
      <c r="B8" s="164">
        <v>239500</v>
      </c>
      <c r="C8" s="130">
        <v>6.8</v>
      </c>
      <c r="D8" s="123">
        <v>14200</v>
      </c>
      <c r="E8" s="165" t="s">
        <v>131</v>
      </c>
      <c r="F8" s="164">
        <v>12500</v>
      </c>
      <c r="G8" s="130">
        <v>115.5</v>
      </c>
      <c r="H8" s="121">
        <v>266200</v>
      </c>
      <c r="I8" s="166">
        <v>4.8</v>
      </c>
    </row>
    <row r="9" spans="1:9" s="63" customFormat="1" ht="15.75" customHeight="1" x14ac:dyDescent="0.2">
      <c r="A9" s="199">
        <v>6</v>
      </c>
      <c r="B9" s="200">
        <v>163000</v>
      </c>
      <c r="C9" s="201" t="s">
        <v>154</v>
      </c>
      <c r="D9" s="186">
        <v>65700</v>
      </c>
      <c r="E9" s="202">
        <v>362.7</v>
      </c>
      <c r="F9" s="200">
        <v>44700</v>
      </c>
      <c r="G9" s="187">
        <v>257.60000000000002</v>
      </c>
      <c r="H9" s="203">
        <v>273400</v>
      </c>
      <c r="I9" s="204">
        <v>2.7</v>
      </c>
    </row>
    <row r="10" spans="1:9" ht="12" customHeight="1" x14ac:dyDescent="0.15">
      <c r="A10" s="68"/>
      <c r="B10" s="68"/>
      <c r="C10" s="63"/>
      <c r="D10" s="63"/>
      <c r="E10" s="63"/>
      <c r="F10" s="63"/>
      <c r="G10" s="63"/>
      <c r="H10" s="63"/>
      <c r="I10" s="74" t="s">
        <v>164</v>
      </c>
    </row>
    <row r="11" spans="1:9" ht="17.100000000000001" customHeight="1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ht="12.75" customHeight="1" x14ac:dyDescent="0.2">
      <c r="A12" s="6"/>
      <c r="B12" s="6"/>
      <c r="C12" s="6"/>
      <c r="D12" s="6"/>
      <c r="E12" s="6"/>
      <c r="F12" s="6"/>
      <c r="G12" s="6"/>
      <c r="H12" s="6"/>
      <c r="I12" s="6"/>
    </row>
  </sheetData>
  <mergeCells count="5">
    <mergeCell ref="F3:G3"/>
    <mergeCell ref="H3:I3"/>
    <mergeCell ref="A3:A4"/>
    <mergeCell ref="B3:C3"/>
    <mergeCell ref="D3:E3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4"/>
  <dimension ref="A1:H21"/>
  <sheetViews>
    <sheetView showGridLines="0" view="pageBreakPreview" zoomScale="175" zoomScaleNormal="160" zoomScaleSheetLayoutView="175" workbookViewId="0">
      <selection activeCell="H1" sqref="H1"/>
    </sheetView>
  </sheetViews>
  <sheetFormatPr defaultColWidth="2.88671875" defaultRowHeight="12.75" customHeight="1" x14ac:dyDescent="0.2"/>
  <cols>
    <col min="1" max="1" width="3.77734375" style="1" customWidth="1"/>
    <col min="2" max="7" width="7.21875" style="1" customWidth="1"/>
    <col min="8" max="8" width="2.88671875" style="6" customWidth="1"/>
    <col min="9" max="9" width="9.88671875" style="1" customWidth="1"/>
    <col min="10" max="16384" width="2.88671875" style="1"/>
  </cols>
  <sheetData>
    <row r="1" spans="1:8" ht="17.100000000000001" customHeight="1" x14ac:dyDescent="0.2">
      <c r="A1" s="96" t="s">
        <v>90</v>
      </c>
      <c r="B1" s="63"/>
      <c r="C1" s="63"/>
      <c r="D1" s="63"/>
      <c r="E1" s="63"/>
      <c r="F1" s="63"/>
      <c r="G1" s="63"/>
    </row>
    <row r="2" spans="1:8" ht="12" customHeight="1" x14ac:dyDescent="0.2">
      <c r="A2" s="63"/>
      <c r="B2" s="63"/>
      <c r="C2" s="63"/>
      <c r="D2" s="63"/>
      <c r="E2" s="63"/>
      <c r="F2" s="63"/>
      <c r="G2" s="88" t="s">
        <v>40</v>
      </c>
    </row>
    <row r="3" spans="1:8" ht="15.75" customHeight="1" x14ac:dyDescent="0.2">
      <c r="A3" s="253"/>
      <c r="B3" s="251" t="s">
        <v>63</v>
      </c>
      <c r="C3" s="251" t="s">
        <v>64</v>
      </c>
      <c r="D3" s="251" t="s">
        <v>65</v>
      </c>
      <c r="E3" s="251" t="s">
        <v>2</v>
      </c>
      <c r="F3" s="249" t="s">
        <v>95</v>
      </c>
      <c r="G3" s="250"/>
    </row>
    <row r="4" spans="1:8" ht="21" customHeight="1" x14ac:dyDescent="0.2">
      <c r="A4" s="254"/>
      <c r="B4" s="252"/>
      <c r="C4" s="252"/>
      <c r="D4" s="252"/>
      <c r="E4" s="252"/>
      <c r="F4" s="89" t="s">
        <v>93</v>
      </c>
      <c r="G4" s="89" t="s">
        <v>94</v>
      </c>
    </row>
    <row r="5" spans="1:8" ht="24.75" customHeight="1" x14ac:dyDescent="0.2">
      <c r="A5" s="97" t="s">
        <v>147</v>
      </c>
      <c r="B5" s="131">
        <v>7803266</v>
      </c>
      <c r="C5" s="132">
        <v>7311013</v>
      </c>
      <c r="D5" s="133">
        <v>0.94</v>
      </c>
      <c r="E5" s="134" t="s">
        <v>148</v>
      </c>
      <c r="F5" s="135">
        <v>0</v>
      </c>
      <c r="G5" s="136" t="s">
        <v>91</v>
      </c>
    </row>
    <row r="6" spans="1:8" ht="24.75" customHeight="1" x14ac:dyDescent="0.2">
      <c r="A6" s="97">
        <v>3</v>
      </c>
      <c r="B6" s="131">
        <v>8087882</v>
      </c>
      <c r="C6" s="132">
        <v>7134541</v>
      </c>
      <c r="D6" s="133">
        <v>0.88</v>
      </c>
      <c r="E6" s="134" t="s">
        <v>149</v>
      </c>
      <c r="F6" s="136" t="s">
        <v>150</v>
      </c>
      <c r="G6" s="136" t="s">
        <v>99</v>
      </c>
    </row>
    <row r="7" spans="1:8" ht="24.75" customHeight="1" x14ac:dyDescent="0.2">
      <c r="A7" s="97">
        <v>4</v>
      </c>
      <c r="B7" s="131">
        <v>8548832</v>
      </c>
      <c r="C7" s="132">
        <v>7400845</v>
      </c>
      <c r="D7" s="133">
        <v>0.87</v>
      </c>
      <c r="E7" s="134" t="s">
        <v>151</v>
      </c>
      <c r="F7" s="98" t="s">
        <v>152</v>
      </c>
      <c r="G7" s="136" t="s">
        <v>91</v>
      </c>
    </row>
    <row r="8" spans="1:8" ht="24.75" customHeight="1" x14ac:dyDescent="0.2">
      <c r="A8" s="97">
        <v>5</v>
      </c>
      <c r="B8" s="131">
        <v>8867858</v>
      </c>
      <c r="C8" s="132">
        <v>7737018</v>
      </c>
      <c r="D8" s="133">
        <v>0.87</v>
      </c>
      <c r="E8" s="134" t="s">
        <v>155</v>
      </c>
      <c r="F8" s="136">
        <v>0.3</v>
      </c>
      <c r="G8" s="136" t="s">
        <v>118</v>
      </c>
    </row>
    <row r="9" spans="1:8" ht="24.75" customHeight="1" x14ac:dyDescent="0.2">
      <c r="A9" s="99">
        <v>6</v>
      </c>
      <c r="B9" s="205">
        <v>9215298</v>
      </c>
      <c r="C9" s="206">
        <v>7954015</v>
      </c>
      <c r="D9" s="207">
        <v>0.86</v>
      </c>
      <c r="E9" s="208" t="s">
        <v>156</v>
      </c>
      <c r="F9" s="209">
        <v>0.2</v>
      </c>
      <c r="G9" s="209" t="s">
        <v>91</v>
      </c>
    </row>
    <row r="10" spans="1:8" ht="12" customHeight="1" x14ac:dyDescent="0.15">
      <c r="A10" s="247" t="s">
        <v>97</v>
      </c>
      <c r="B10" s="248"/>
      <c r="C10" s="248"/>
      <c r="D10" s="248"/>
      <c r="E10" s="248"/>
      <c r="F10" s="248"/>
      <c r="G10" s="248"/>
    </row>
    <row r="11" spans="1:8" s="39" customFormat="1" ht="12" customHeight="1" x14ac:dyDescent="0.2">
      <c r="A11" s="70"/>
      <c r="B11" s="70"/>
      <c r="C11" s="100"/>
      <c r="D11" s="100"/>
      <c r="E11" s="100"/>
      <c r="F11" s="100"/>
      <c r="G11" s="88" t="s">
        <v>132</v>
      </c>
      <c r="H11" s="51"/>
    </row>
    <row r="12" spans="1:8" s="33" customFormat="1" ht="17.100000000000001" customHeight="1" x14ac:dyDescent="0.2">
      <c r="A12" s="13"/>
      <c r="B12" s="52"/>
      <c r="C12" s="52"/>
      <c r="D12" s="52"/>
      <c r="E12" s="34"/>
      <c r="F12" s="34"/>
      <c r="G12" s="34"/>
    </row>
    <row r="13" spans="1:8" ht="12" customHeight="1" x14ac:dyDescent="0.2">
      <c r="A13" s="6"/>
      <c r="B13" s="6"/>
      <c r="C13" s="6"/>
      <c r="D13" s="8"/>
      <c r="E13" s="7"/>
      <c r="F13" s="7"/>
      <c r="G13" s="7"/>
      <c r="H13" s="1"/>
    </row>
    <row r="14" spans="1:8" ht="40.5" customHeight="1" x14ac:dyDescent="0.2">
      <c r="A14" s="49"/>
      <c r="B14" s="45"/>
      <c r="C14" s="45"/>
      <c r="D14" s="45"/>
      <c r="E14" s="7"/>
      <c r="F14" s="7"/>
      <c r="G14" s="7"/>
      <c r="H14" s="1"/>
    </row>
    <row r="15" spans="1:8" ht="16.5" customHeight="1" x14ac:dyDescent="0.2">
      <c r="A15" s="2"/>
      <c r="B15" s="3"/>
      <c r="C15" s="50"/>
      <c r="D15" s="53"/>
      <c r="E15" s="7"/>
      <c r="F15" s="7"/>
      <c r="G15" s="7"/>
      <c r="H15" s="1"/>
    </row>
    <row r="16" spans="1:8" ht="16.5" customHeight="1" x14ac:dyDescent="0.2">
      <c r="A16" s="2"/>
      <c r="B16" s="3"/>
      <c r="C16" s="50"/>
      <c r="D16" s="53"/>
      <c r="E16" s="7"/>
      <c r="F16" s="7"/>
      <c r="G16" s="7"/>
      <c r="H16" s="1"/>
    </row>
    <row r="17" spans="1:8" ht="16.5" customHeight="1" x14ac:dyDescent="0.2">
      <c r="A17" s="2"/>
      <c r="B17" s="3"/>
      <c r="C17" s="50"/>
      <c r="D17" s="53"/>
      <c r="E17" s="7"/>
      <c r="F17" s="7"/>
      <c r="G17" s="7"/>
      <c r="H17" s="1"/>
    </row>
    <row r="18" spans="1:8" ht="16.5" customHeight="1" x14ac:dyDescent="0.2">
      <c r="A18" s="2"/>
      <c r="B18" s="3"/>
      <c r="C18" s="50"/>
      <c r="D18" s="53"/>
      <c r="E18" s="7"/>
      <c r="F18" s="7"/>
      <c r="G18" s="7"/>
      <c r="H18" s="1"/>
    </row>
    <row r="19" spans="1:8" ht="16.5" customHeight="1" x14ac:dyDescent="0.2">
      <c r="A19" s="2"/>
      <c r="B19" s="3"/>
      <c r="C19" s="50"/>
      <c r="D19" s="53"/>
      <c r="E19" s="7"/>
      <c r="F19" s="7"/>
      <c r="G19" s="7"/>
      <c r="H19" s="1"/>
    </row>
    <row r="20" spans="1:8" s="30" customFormat="1" ht="12" customHeight="1" x14ac:dyDescent="0.15">
      <c r="A20" s="32"/>
      <c r="B20" s="32"/>
      <c r="C20" s="54"/>
      <c r="D20" s="32"/>
      <c r="E20" s="31"/>
      <c r="F20" s="31"/>
      <c r="G20" s="31"/>
    </row>
    <row r="21" spans="1:8" ht="12.75" customHeight="1" x14ac:dyDescent="0.2">
      <c r="A21" s="6"/>
      <c r="B21" s="6"/>
      <c r="C21" s="6"/>
      <c r="D21" s="6"/>
      <c r="E21" s="6"/>
      <c r="F21" s="6"/>
      <c r="G21" s="6"/>
    </row>
  </sheetData>
  <mergeCells count="7">
    <mergeCell ref="A10:G10"/>
    <mergeCell ref="F3:G3"/>
    <mergeCell ref="B3:B4"/>
    <mergeCell ref="C3:C4"/>
    <mergeCell ref="D3:D4"/>
    <mergeCell ref="E3:E4"/>
    <mergeCell ref="A3:A4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目次</vt:lpstr>
      <vt:lpstr>一般会計歳入決算額</vt:lpstr>
      <vt:lpstr>一般会計歳入決算額グラフ</vt:lpstr>
      <vt:lpstr>一般会計歳出決算額</vt:lpstr>
      <vt:lpstr>一般会計歳出決算額グラフ</vt:lpstr>
      <vt:lpstr>特別・企業会計歳入歳出決算額</vt:lpstr>
      <vt:lpstr>普通会計決算性質別歳出</vt:lpstr>
      <vt:lpstr>町債の決算額（一般会計）</vt:lpstr>
      <vt:lpstr>財政力</vt:lpstr>
      <vt:lpstr>町有財産</vt:lpstr>
      <vt:lpstr>町税収入決算額</vt:lpstr>
      <vt:lpstr>町税滞納額</vt:lpstr>
      <vt:lpstr>一般会計歳出決算額!Print_Area</vt:lpstr>
      <vt:lpstr>一般会計歳出決算額グラフ!Print_Area</vt:lpstr>
      <vt:lpstr>一般会計歳入決算額!Print_Area</vt:lpstr>
      <vt:lpstr>一般会計歳入決算額グラフ!Print_Area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m000841-ujita</dc:creator>
  <cp:lastModifiedBy>増田　葉月</cp:lastModifiedBy>
  <cp:lastPrinted>2025-12-25T01:27:45Z</cp:lastPrinted>
  <dcterms:created xsi:type="dcterms:W3CDTF">2007-01-16T23:55:48Z</dcterms:created>
  <dcterms:modified xsi:type="dcterms:W3CDTF">2026-03-12T07:44:56Z</dcterms:modified>
</cp:coreProperties>
</file>